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rgány MAS KJH\Sněm\2020\Stav výzev SCLLD k 31.5.2020\"/>
    </mc:Choice>
  </mc:AlternateContent>
  <xr:revisionPtr revIDLastSave="0" documentId="13_ncr:1_{D82E6E6D-7E86-4EB2-952C-C2BD555A669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ROP_projekty" sheetId="3" r:id="rId1"/>
    <sheet name="IROP_čerpání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3" l="1"/>
  <c r="C36" i="3" l="1"/>
  <c r="G6" i="1"/>
  <c r="F6" i="1"/>
  <c r="E2" i="1"/>
  <c r="H3" i="1" l="1"/>
  <c r="B6" i="1" l="1"/>
  <c r="C6" i="1" s="1"/>
  <c r="D6" i="1"/>
  <c r="H2" i="1"/>
  <c r="H6" i="1" s="1"/>
  <c r="E6" i="1"/>
  <c r="H5" i="1"/>
</calcChain>
</file>

<file path=xl/sharedStrings.xml><?xml version="1.0" encoding="utf-8"?>
<sst xmlns="http://schemas.openxmlformats.org/spreadsheetml/2006/main" count="96" uniqueCount="63">
  <si>
    <t>Opatření SCLLD v IROP</t>
  </si>
  <si>
    <t>Infrastruktura vzdělávání</t>
  </si>
  <si>
    <t>Ochrana životů, zdraví a majetku</t>
  </si>
  <si>
    <t>Zvýšení kapacity a kvality sociálních služeb</t>
  </si>
  <si>
    <t>Bezpečnost a udržitelnost dopravy</t>
  </si>
  <si>
    <r>
      <t xml:space="preserve">Alokace pro MAS dle smlouvy na SCLLD
</t>
    </r>
    <r>
      <rPr>
        <sz val="9"/>
        <rFont val="Calibri"/>
        <family val="2"/>
        <charset val="238"/>
      </rPr>
      <t xml:space="preserve">Příspěvek EU = výše dotace </t>
    </r>
  </si>
  <si>
    <t>Název projektu</t>
  </si>
  <si>
    <t>Žadatel</t>
  </si>
  <si>
    <t>Přidělená dotace dle smlouvy</t>
  </si>
  <si>
    <t>Tvořivá dílna - ZŠ Velké Svatoňovice</t>
  </si>
  <si>
    <t>Přírodovědná učebna a výtvarná učebna - ZŠ Malé Svatoňovice</t>
  </si>
  <si>
    <t>Školní dílna - ZŠ Úpice - Lány</t>
  </si>
  <si>
    <t>Základní škola Malé Svatoňovice</t>
  </si>
  <si>
    <t>Základní škola Úpice - Lány</t>
  </si>
  <si>
    <t>Celkové způsobilé výdaje</t>
  </si>
  <si>
    <t>Zodolnění stanice Policie ČR - OOP Úpice</t>
  </si>
  <si>
    <t>Krajské ředitelství policie Královéhradeckého kraje</t>
  </si>
  <si>
    <t>DA pro evakuaci a nouzové zásobování obyvatel obce</t>
  </si>
  <si>
    <t>Obec Batňovice</t>
  </si>
  <si>
    <t>Obec Havlovice</t>
  </si>
  <si>
    <t>Vybavení SDH pro JPO III obce Radvanice</t>
  </si>
  <si>
    <t>Obec Radvanice</t>
  </si>
  <si>
    <t>Poznámka</t>
  </si>
  <si>
    <t>kráceno z důvodu nedostatečné alokace</t>
  </si>
  <si>
    <t>v administraci</t>
  </si>
  <si>
    <t>Obec Velké Svatoňovice</t>
  </si>
  <si>
    <r>
      <t xml:space="preserve">Alokace pro MAS po změně SCLLD, únor 2020
</t>
    </r>
    <r>
      <rPr>
        <sz val="10"/>
        <rFont val="Calibri"/>
        <family val="2"/>
        <charset val="238"/>
      </rPr>
      <t xml:space="preserve">Příspěvek EU = výše dotace  </t>
    </r>
  </si>
  <si>
    <r>
      <t xml:space="preserve">ZŮSTATEK alokace pro MAS k 31.5.2020
</t>
    </r>
    <r>
      <rPr>
        <sz val="9"/>
        <rFont val="Calibri"/>
        <family val="2"/>
        <charset val="238"/>
      </rPr>
      <t>Příspěvek EU = výše dotace</t>
    </r>
    <r>
      <rPr>
        <sz val="11"/>
        <rFont val="Calibri"/>
        <family val="2"/>
        <charset val="238"/>
      </rPr>
      <t xml:space="preserve"> 
</t>
    </r>
  </si>
  <si>
    <r>
      <t xml:space="preserve">ČERPÁNÍ k 31. 5. 2020
</t>
    </r>
    <r>
      <rPr>
        <sz val="9"/>
        <rFont val="Calibri"/>
        <family val="2"/>
        <charset val="238"/>
      </rPr>
      <t xml:space="preserve">Příspěvek EU = výše dotace
</t>
    </r>
  </si>
  <si>
    <r>
      <t xml:space="preserve">Proplacené projekty k 31.5.2020
</t>
    </r>
    <r>
      <rPr>
        <sz val="11"/>
        <rFont val="Calibri"/>
        <family val="2"/>
        <charset val="238"/>
      </rPr>
      <t>Příspěvěk EU = výše dotace</t>
    </r>
  </si>
  <si>
    <r>
      <t xml:space="preserve">Projekty v administraci k 31.5.2020
</t>
    </r>
    <r>
      <rPr>
        <sz val="11"/>
        <rFont val="Calibri"/>
        <family val="2"/>
        <charset val="238"/>
      </rPr>
      <t>Příspěvek EU=výše dotace</t>
    </r>
  </si>
  <si>
    <t>Modernizace multimediální učebny - ZŠ a MŠ Radvanice, okres Trutnov</t>
  </si>
  <si>
    <t>ZŠ a MŠ Radvanice</t>
  </si>
  <si>
    <t>Učebna informatiky, cizích jazyků a přírodovědná učebna</t>
  </si>
  <si>
    <t>ZŠ Malé Svatoňovice</t>
  </si>
  <si>
    <t>Základní škola Bratří Čapků, Úpice - digitalizace jazykové učebny</t>
  </si>
  <si>
    <t>ZŠ Bratří Čapků, Úpice</t>
  </si>
  <si>
    <t>Zvýšení bezpečnosti dopravy v Úpice revitalizací stávajícího chodníku v centru města</t>
  </si>
  <si>
    <t>Město Úpice</t>
  </si>
  <si>
    <t>Suchovršice - Chodník pro pěší podél silnice I/14</t>
  </si>
  <si>
    <t>Obec Suchovršice</t>
  </si>
  <si>
    <t>Batňovice - rekonstrukce chodníků</t>
  </si>
  <si>
    <t>Cyklostezka Havlovice</t>
  </si>
  <si>
    <t>Pořízení sedmimístného elektromobilu pro pečovatelskou službu města Rtyně v Podkrkonoší</t>
  </si>
  <si>
    <t>Město Rtyně v Podkrkonoší</t>
  </si>
  <si>
    <t>Alokace MMR ČR = příspěvek EU</t>
  </si>
  <si>
    <t>IROP</t>
  </si>
  <si>
    <t xml:space="preserve">Opatření: INFRASTRUKTURA VZDĚLÁVÁNÍ </t>
  </si>
  <si>
    <t>Opatření: OCHRANA ŽIVOTŮ, ZDRAVÍ A MAJETKU</t>
  </si>
  <si>
    <t>Opatření: BEZPEČNOST A UDRŽITELNOST DOPRAVY</t>
  </si>
  <si>
    <t>Opatření: ZVÝŠENÍ KAPACITY A KVALITY SOCIÁLNÍCH SLUŽEB</t>
  </si>
  <si>
    <t>proplaceno</t>
  </si>
  <si>
    <t>Zbývá rozdělit = příspěvek EU</t>
  </si>
  <si>
    <t>Částka ve výzvách = příspěvek EU</t>
  </si>
  <si>
    <t>Kurzovní ztráta + sankce</t>
  </si>
  <si>
    <t>Kurzový rozdíl k 31.10.2018 a sankce k 31.10.2019, o které bylo nutné pokrátit alokaci</t>
  </si>
  <si>
    <r>
      <rPr>
        <sz val="11"/>
        <rFont val="Calibri"/>
        <family val="2"/>
        <charset val="238"/>
        <scheme val="minor"/>
      </rPr>
      <t>121/06_16_075/CLLD_17_03_003</t>
    </r>
    <r>
      <rPr>
        <b/>
        <sz val="11"/>
        <rFont val="Calibri"/>
        <family val="2"/>
        <charset val="238"/>
        <scheme val="minor"/>
      </rPr>
      <t xml:space="preserve"> INFRASTRUKTURA VZDĚLÁVÁNÍ (26. 2. 2018 - 8. 6. 2018)</t>
    </r>
  </si>
  <si>
    <r>
      <rPr>
        <sz val="11"/>
        <color theme="1"/>
        <rFont val="Calibri"/>
        <family val="2"/>
        <charset val="238"/>
        <scheme val="minor"/>
      </rPr>
      <t>437/06_16_075/CLLD_17_03_003</t>
    </r>
    <r>
      <rPr>
        <b/>
        <sz val="11"/>
        <color theme="1"/>
        <rFont val="Calibri"/>
        <family val="2"/>
        <charset val="238"/>
        <scheme val="minor"/>
      </rPr>
      <t xml:space="preserve"> INFRASTRUKTURA VZDĚLÁNÍ II   (14. 2. 2020 - 20. 3. 2020)</t>
    </r>
  </si>
  <si>
    <t>Číslo a název výzvy (vyhlášeno od-do)</t>
  </si>
  <si>
    <r>
      <rPr>
        <sz val="11"/>
        <color theme="1"/>
        <rFont val="Calibri"/>
        <family val="2"/>
        <charset val="238"/>
        <scheme val="minor"/>
      </rPr>
      <t>047/06_16/076/CLLD_17_03_003</t>
    </r>
    <r>
      <rPr>
        <b/>
        <sz val="11"/>
        <color theme="1"/>
        <rFont val="Calibri"/>
        <family val="2"/>
        <charset val="238"/>
        <scheme val="minor"/>
      </rPr>
      <t xml:space="preserve"> OCHRANA ŽIVOTŮ, ZDRAVÍ A MAJETKU                                                  (30. 4. 2018 - 15. 6. 2018)</t>
    </r>
  </si>
  <si>
    <r>
      <rPr>
        <sz val="11"/>
        <color theme="1"/>
        <rFont val="Calibri"/>
        <family val="2"/>
        <charset val="238"/>
        <scheme val="minor"/>
      </rPr>
      <t>411/06_16/038/CLLD_17_03_003</t>
    </r>
    <r>
      <rPr>
        <b/>
        <sz val="11"/>
        <color theme="1"/>
        <rFont val="Calibri"/>
        <family val="2"/>
        <charset val="238"/>
        <scheme val="minor"/>
      </rPr>
      <t xml:space="preserve"> BEZPEČNOST A UDRŽITELNOST DOPRAVY                                            (16. 12. 2019 - 28. 2. 2020)</t>
    </r>
  </si>
  <si>
    <r>
      <t xml:space="preserve">441/06_16/038/CLLD_17_03_003 </t>
    </r>
    <r>
      <rPr>
        <b/>
        <sz val="11"/>
        <color theme="1"/>
        <rFont val="Calibri"/>
        <family val="2"/>
        <charset val="238"/>
        <scheme val="minor"/>
      </rPr>
      <t>BEZPEČNOST A UDRŽITELNOST DOPRAVY II.                                                 (6. 3. 2020 - 9. 4. 2020)</t>
    </r>
  </si>
  <si>
    <r>
      <t xml:space="preserve">295/06_16/072/CLLD_17_03_003 </t>
    </r>
    <r>
      <rPr>
        <b/>
        <sz val="11"/>
        <color theme="1"/>
        <rFont val="Calibri"/>
        <family val="2"/>
        <charset val="238"/>
        <scheme val="minor"/>
      </rPr>
      <t>ZVÝŠENÍ KAPACITY A KVALITY SOCIÁLNÍCH SLUŽEB                                 (9. 4. 2020 - 11. 5.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</si>
</sst>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_-* #,##0.00\ [$Kč-405]_-;\-* #,##0.00\ [$Kč-405]_-;_-* &quot;-&quot;??\ [$Kč-405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horizontal="left" vertical="top" wrapText="1"/>
    </xf>
    <xf numFmtId="4" fontId="3" fillId="0" borderId="0" xfId="1" applyNumberFormat="1" applyFont="1" applyBorder="1" applyAlignment="1">
      <alignment horizontal="left" vertical="center" wrapText="1"/>
    </xf>
    <xf numFmtId="4" fontId="1" fillId="0" borderId="0" xfId="1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0" fontId="6" fillId="0" borderId="0" xfId="0" applyFont="1" applyAlignment="1">
      <alignment vertical="center" wrapText="1"/>
    </xf>
    <xf numFmtId="164" fontId="1" fillId="4" borderId="1" xfId="1" applyNumberFormat="1" applyFill="1" applyBorder="1" applyAlignment="1">
      <alignment horizontal="center" vertical="center" wrapText="1"/>
    </xf>
    <xf numFmtId="164" fontId="1" fillId="3" borderId="1" xfId="1" applyNumberFormat="1" applyFill="1" applyBorder="1" applyAlignment="1">
      <alignment horizontal="center" vertical="center" wrapText="1"/>
    </xf>
    <xf numFmtId="164" fontId="1" fillId="8" borderId="7" xfId="1" applyNumberFormat="1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0" fillId="5" borderId="5" xfId="0" applyFill="1" applyBorder="1" applyAlignment="1">
      <alignment wrapText="1"/>
    </xf>
    <xf numFmtId="164" fontId="0" fillId="5" borderId="6" xfId="0" applyNumberFormat="1" applyFill="1" applyBorder="1" applyAlignment="1">
      <alignment wrapText="1"/>
    </xf>
    <xf numFmtId="0" fontId="0" fillId="8" borderId="10" xfId="0" applyFill="1" applyBorder="1" applyAlignment="1">
      <alignment wrapText="1"/>
    </xf>
    <xf numFmtId="164" fontId="1" fillId="0" borderId="0" xfId="1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left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164" fontId="1" fillId="3" borderId="14" xfId="1" applyNumberFormat="1" applyFill="1" applyBorder="1" applyAlignment="1">
      <alignment horizontal="center" vertical="center" wrapText="1"/>
    </xf>
    <xf numFmtId="164" fontId="1" fillId="4" borderId="14" xfId="1" applyNumberForma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vertical="center" wrapText="1"/>
    </xf>
    <xf numFmtId="0" fontId="2" fillId="4" borderId="15" xfId="1" applyFont="1" applyFill="1" applyBorder="1" applyAlignment="1">
      <alignment vertical="center" wrapText="1"/>
    </xf>
    <xf numFmtId="4" fontId="1" fillId="0" borderId="11" xfId="1" applyNumberFormat="1" applyBorder="1" applyAlignment="1">
      <alignment vertical="center" wrapText="1"/>
    </xf>
    <xf numFmtId="164" fontId="1" fillId="9" borderId="13" xfId="1" applyNumberFormat="1" applyFill="1" applyBorder="1" applyAlignment="1">
      <alignment horizontal="center" vertical="center" wrapText="1"/>
    </xf>
    <xf numFmtId="164" fontId="1" fillId="0" borderId="12" xfId="1" applyNumberFormat="1" applyBorder="1" applyAlignment="1">
      <alignment horizontal="center" vertical="center" wrapText="1"/>
    </xf>
    <xf numFmtId="164" fontId="1" fillId="9" borderId="12" xfId="1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4" fontId="0" fillId="2" borderId="0" xfId="0" applyNumberForma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164" fontId="0" fillId="0" borderId="20" xfId="0" applyNumberFormat="1" applyBorder="1" applyAlignment="1">
      <alignment horizontal="left" vertical="center"/>
    </xf>
    <xf numFmtId="164" fontId="0" fillId="0" borderId="21" xfId="0" applyNumberFormat="1" applyBorder="1" applyAlignment="1">
      <alignment horizontal="left" vertical="center"/>
    </xf>
    <xf numFmtId="164" fontId="0" fillId="0" borderId="9" xfId="0" applyNumberFormat="1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164" fontId="0" fillId="0" borderId="25" xfId="0" applyNumberFormat="1" applyBorder="1" applyAlignment="1">
      <alignment horizontal="left" vertical="center"/>
    </xf>
    <xf numFmtId="164" fontId="0" fillId="0" borderId="25" xfId="0" applyNumberFormat="1" applyBorder="1" applyAlignment="1">
      <alignment horizontal="left" vertical="center" wrapText="1"/>
    </xf>
    <xf numFmtId="164" fontId="0" fillId="0" borderId="26" xfId="0" applyNumberFormat="1" applyBorder="1" applyAlignment="1">
      <alignment horizontal="left" vertical="center" wrapText="1"/>
    </xf>
    <xf numFmtId="164" fontId="0" fillId="0" borderId="20" xfId="0" applyNumberFormat="1" applyBorder="1" applyAlignment="1">
      <alignment horizontal="left" vertical="center" wrapText="1"/>
    </xf>
    <xf numFmtId="164" fontId="0" fillId="0" borderId="21" xfId="0" applyNumberFormat="1" applyBorder="1" applyAlignment="1">
      <alignment horizontal="left" vertical="center" wrapText="1"/>
    </xf>
    <xf numFmtId="164" fontId="0" fillId="0" borderId="9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5" fontId="0" fillId="8" borderId="9" xfId="0" applyNumberFormat="1" applyFill="1" applyBorder="1" applyAlignment="1">
      <alignment horizontal="right" vertical="center" wrapText="1"/>
    </xf>
    <xf numFmtId="164" fontId="0" fillId="0" borderId="0" xfId="0" applyNumberFormat="1" applyAlignment="1">
      <alignment wrapText="1"/>
    </xf>
    <xf numFmtId="164" fontId="1" fillId="7" borderId="6" xfId="1" applyNumberFormat="1" applyFont="1" applyFill="1" applyBorder="1" applyAlignment="1">
      <alignment horizontal="center" vertical="center" wrapText="1"/>
    </xf>
    <xf numFmtId="0" fontId="2" fillId="4" borderId="27" xfId="1" applyFont="1" applyFill="1" applyBorder="1" applyAlignment="1">
      <alignment vertical="center" wrapText="1"/>
    </xf>
    <xf numFmtId="164" fontId="1" fillId="4" borderId="28" xfId="1" applyNumberFormat="1" applyFill="1" applyBorder="1" applyAlignment="1">
      <alignment horizontal="center" vertical="center" wrapText="1"/>
    </xf>
    <xf numFmtId="164" fontId="1" fillId="4" borderId="20" xfId="1" applyNumberFormat="1" applyFill="1" applyBorder="1" applyAlignment="1">
      <alignment horizontal="center" vertical="center" wrapText="1"/>
    </xf>
    <xf numFmtId="164" fontId="1" fillId="4" borderId="21" xfId="1" applyNumberFormat="1" applyFont="1" applyFill="1" applyBorder="1" applyAlignment="1">
      <alignment horizontal="center" vertical="center" wrapText="1"/>
    </xf>
    <xf numFmtId="164" fontId="1" fillId="3" borderId="9" xfId="1" applyNumberFormat="1" applyFont="1" applyFill="1" applyBorder="1" applyAlignment="1">
      <alignment horizontal="center" vertical="center" wrapText="1"/>
    </xf>
    <xf numFmtId="164" fontId="1" fillId="4" borderId="9" xfId="1" applyNumberFormat="1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vertical="center" wrapText="1"/>
    </xf>
    <xf numFmtId="164" fontId="1" fillId="3" borderId="30" xfId="1" applyNumberFormat="1" applyFill="1" applyBorder="1" applyAlignment="1">
      <alignment horizontal="center" vertical="center" wrapText="1"/>
    </xf>
    <xf numFmtId="164" fontId="1" fillId="3" borderId="25" xfId="1" applyNumberFormat="1" applyFill="1" applyBorder="1" applyAlignment="1">
      <alignment horizontal="center" vertical="center" wrapText="1"/>
    </xf>
    <xf numFmtId="164" fontId="1" fillId="3" borderId="26" xfId="1" applyNumberFormat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164" fontId="1" fillId="8" borderId="9" xfId="1" applyNumberForma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left" vertical="center" wrapText="1"/>
    </xf>
    <xf numFmtId="164" fontId="0" fillId="0" borderId="9" xfId="0" applyNumberFormat="1" applyFont="1" applyBorder="1" applyAlignment="1">
      <alignment horizontal="left" vertical="center" wrapText="1"/>
    </xf>
    <xf numFmtId="0" fontId="0" fillId="0" borderId="25" xfId="0" applyFont="1" applyBorder="1" applyAlignment="1">
      <alignment vertical="center" wrapText="1"/>
    </xf>
    <xf numFmtId="0" fontId="0" fillId="0" borderId="25" xfId="0" applyFont="1" applyBorder="1" applyAlignment="1">
      <alignment horizontal="left" vertical="center" wrapText="1"/>
    </xf>
    <xf numFmtId="164" fontId="0" fillId="2" borderId="25" xfId="0" applyNumberFormat="1" applyFont="1" applyFill="1" applyBorder="1" applyAlignment="1">
      <alignment horizontal="left" vertical="center" wrapText="1"/>
    </xf>
    <xf numFmtId="164" fontId="0" fillId="0" borderId="26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164" fontId="0" fillId="2" borderId="4" xfId="0" applyNumberFormat="1" applyFont="1" applyFill="1" applyBorder="1" applyAlignment="1">
      <alignment horizontal="left" vertical="center" wrapText="1"/>
    </xf>
    <xf numFmtId="164" fontId="0" fillId="0" borderId="31" xfId="0" applyNumberFormat="1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164" fontId="0" fillId="2" borderId="12" xfId="0" applyNumberFormat="1" applyFill="1" applyBorder="1" applyAlignment="1">
      <alignment horizontal="left" vertical="center" wrapText="1"/>
    </xf>
    <xf numFmtId="164" fontId="0" fillId="0" borderId="6" xfId="0" applyNumberFormat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164" fontId="0" fillId="2" borderId="20" xfId="0" applyNumberFormat="1" applyFill="1" applyBorder="1" applyAlignment="1">
      <alignment horizontal="left" vertical="center" wrapText="1"/>
    </xf>
    <xf numFmtId="0" fontId="0" fillId="0" borderId="25" xfId="0" applyBorder="1" applyAlignment="1">
      <alignment vertical="center" wrapText="1"/>
    </xf>
    <xf numFmtId="164" fontId="0" fillId="2" borderId="25" xfId="0" applyNumberFormat="1" applyFill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4" fontId="1" fillId="2" borderId="19" xfId="1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24" xfId="0" applyNumberForma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workbookViewId="0">
      <selection activeCell="A13" sqref="A13:B13"/>
    </sheetView>
  </sheetViews>
  <sheetFormatPr defaultColWidth="8.88671875" defaultRowHeight="14.4" x14ac:dyDescent="0.3"/>
  <cols>
    <col min="1" max="1" width="3.44140625" style="5" customWidth="1"/>
    <col min="2" max="2" width="30.21875" style="5" customWidth="1"/>
    <col min="3" max="3" width="37.33203125" style="5" customWidth="1"/>
    <col min="4" max="4" width="26.88671875" style="5" customWidth="1"/>
    <col min="5" max="7" width="20.88671875" style="5" customWidth="1"/>
    <col min="8" max="9" width="8.88671875" style="5"/>
    <col min="10" max="10" width="29.33203125" style="5" customWidth="1"/>
    <col min="11" max="16384" width="8.88671875" style="5"/>
  </cols>
  <sheetData>
    <row r="1" spans="1:7" s="8" customFormat="1" ht="22.2" customHeight="1" x14ac:dyDescent="0.3">
      <c r="A1" s="93" t="s">
        <v>46</v>
      </c>
      <c r="B1" s="93"/>
      <c r="C1" s="93"/>
      <c r="D1" s="93"/>
      <c r="E1" s="93"/>
      <c r="F1" s="93"/>
      <c r="G1" s="93"/>
    </row>
    <row r="2" spans="1:7" s="8" customFormat="1" ht="22.2" customHeight="1" x14ac:dyDescent="0.3">
      <c r="A2" s="95" t="s">
        <v>47</v>
      </c>
      <c r="B2" s="95"/>
      <c r="C2" s="95"/>
      <c r="D2" s="95"/>
      <c r="E2" s="95"/>
      <c r="F2" s="95"/>
      <c r="G2" s="95"/>
    </row>
    <row r="3" spans="1:7" ht="30" customHeight="1" thickBot="1" x14ac:dyDescent="0.35">
      <c r="A3" s="99" t="s">
        <v>58</v>
      </c>
      <c r="B3" s="100"/>
      <c r="C3" s="35" t="s">
        <v>6</v>
      </c>
      <c r="D3" s="35" t="s">
        <v>7</v>
      </c>
      <c r="E3" s="35" t="s">
        <v>14</v>
      </c>
      <c r="F3" s="35" t="s">
        <v>8</v>
      </c>
      <c r="G3" s="35" t="s">
        <v>22</v>
      </c>
    </row>
    <row r="4" spans="1:7" ht="40.049999999999997" customHeight="1" x14ac:dyDescent="0.3">
      <c r="A4" s="96">
        <v>1</v>
      </c>
      <c r="B4" s="101" t="s">
        <v>56</v>
      </c>
      <c r="C4" s="36" t="s">
        <v>9</v>
      </c>
      <c r="D4" s="36" t="s">
        <v>25</v>
      </c>
      <c r="E4" s="37">
        <v>3548806.28</v>
      </c>
      <c r="F4" s="37">
        <v>3371365.96</v>
      </c>
      <c r="G4" s="38" t="s">
        <v>51</v>
      </c>
    </row>
    <row r="5" spans="1:7" ht="40.049999999999997" customHeight="1" x14ac:dyDescent="0.3">
      <c r="A5" s="97"/>
      <c r="B5" s="102"/>
      <c r="C5" s="6" t="s">
        <v>10</v>
      </c>
      <c r="D5" s="6" t="s">
        <v>12</v>
      </c>
      <c r="E5" s="17">
        <v>1837139.71</v>
      </c>
      <c r="F5" s="17">
        <v>1745282.72</v>
      </c>
      <c r="G5" s="39" t="s">
        <v>51</v>
      </c>
    </row>
    <row r="6" spans="1:7" ht="40.049999999999997" customHeight="1" thickBot="1" x14ac:dyDescent="0.35">
      <c r="A6" s="98"/>
      <c r="B6" s="103"/>
      <c r="C6" s="40" t="s">
        <v>11</v>
      </c>
      <c r="D6" s="40" t="s">
        <v>13</v>
      </c>
      <c r="E6" s="41">
        <v>1369471.5</v>
      </c>
      <c r="F6" s="42">
        <v>1300997.92</v>
      </c>
      <c r="G6" s="43" t="s">
        <v>51</v>
      </c>
    </row>
    <row r="7" spans="1:7" ht="40.049999999999997" customHeight="1" x14ac:dyDescent="0.3">
      <c r="A7" s="96">
        <v>4</v>
      </c>
      <c r="B7" s="104" t="s">
        <v>57</v>
      </c>
      <c r="C7" s="36" t="s">
        <v>31</v>
      </c>
      <c r="D7" s="36" t="s">
        <v>32</v>
      </c>
      <c r="E7" s="37">
        <v>799450</v>
      </c>
      <c r="F7" s="44">
        <v>759477.5</v>
      </c>
      <c r="G7" s="45" t="s">
        <v>24</v>
      </c>
    </row>
    <row r="8" spans="1:7" ht="40.049999999999997" customHeight="1" x14ac:dyDescent="0.3">
      <c r="A8" s="97"/>
      <c r="B8" s="105"/>
      <c r="C8" s="6" t="s">
        <v>33</v>
      </c>
      <c r="D8" s="6" t="s">
        <v>34</v>
      </c>
      <c r="E8" s="17">
        <v>2818898.95</v>
      </c>
      <c r="F8" s="18">
        <v>2677954</v>
      </c>
      <c r="G8" s="46" t="s">
        <v>24</v>
      </c>
    </row>
    <row r="9" spans="1:7" ht="40.049999999999997" customHeight="1" thickBot="1" x14ac:dyDescent="0.35">
      <c r="A9" s="98"/>
      <c r="B9" s="106"/>
      <c r="C9" s="40" t="s">
        <v>35</v>
      </c>
      <c r="D9" s="40" t="s">
        <v>36</v>
      </c>
      <c r="E9" s="41">
        <v>823779</v>
      </c>
      <c r="F9" s="42">
        <v>782590.05</v>
      </c>
      <c r="G9" s="43" t="s">
        <v>24</v>
      </c>
    </row>
    <row r="10" spans="1:7" ht="15" customHeight="1" x14ac:dyDescent="0.3">
      <c r="E10" s="7"/>
      <c r="F10" s="7"/>
      <c r="G10" s="7"/>
    </row>
    <row r="11" spans="1:7" ht="15" customHeight="1" x14ac:dyDescent="0.3"/>
    <row r="12" spans="1:7" ht="22.2" customHeight="1" thickBot="1" x14ac:dyDescent="0.35">
      <c r="A12" s="94" t="s">
        <v>48</v>
      </c>
      <c r="B12" s="94"/>
      <c r="C12" s="94"/>
      <c r="D12" s="94"/>
      <c r="E12" s="94"/>
      <c r="F12" s="94"/>
      <c r="G12" s="94"/>
    </row>
    <row r="13" spans="1:7" ht="30" customHeight="1" thickBot="1" x14ac:dyDescent="0.35">
      <c r="A13" s="91" t="s">
        <v>58</v>
      </c>
      <c r="B13" s="92"/>
      <c r="C13" s="79" t="s">
        <v>6</v>
      </c>
      <c r="D13" s="79" t="s">
        <v>7</v>
      </c>
      <c r="E13" s="79" t="s">
        <v>14</v>
      </c>
      <c r="F13" s="79" t="s">
        <v>8</v>
      </c>
      <c r="G13" s="80" t="s">
        <v>22</v>
      </c>
    </row>
    <row r="14" spans="1:7" ht="40.049999999999997" customHeight="1" x14ac:dyDescent="0.3">
      <c r="A14" s="107">
        <v>2</v>
      </c>
      <c r="B14" s="109" t="s">
        <v>59</v>
      </c>
      <c r="C14" s="75" t="s">
        <v>15</v>
      </c>
      <c r="D14" s="76" t="s">
        <v>16</v>
      </c>
      <c r="E14" s="77">
        <v>1453751</v>
      </c>
      <c r="F14" s="77">
        <v>537556.74</v>
      </c>
      <c r="G14" s="78" t="s">
        <v>23</v>
      </c>
    </row>
    <row r="15" spans="1:7" ht="40.049999999999997" customHeight="1" x14ac:dyDescent="0.3">
      <c r="A15" s="107"/>
      <c r="B15" s="109"/>
      <c r="C15" s="67" t="s">
        <v>17</v>
      </c>
      <c r="D15" s="68" t="s">
        <v>18</v>
      </c>
      <c r="E15" s="69">
        <v>1197310.8</v>
      </c>
      <c r="F15" s="69">
        <v>1137445.26</v>
      </c>
      <c r="G15" s="70" t="s">
        <v>51</v>
      </c>
    </row>
    <row r="16" spans="1:7" ht="40.049999999999997" customHeight="1" x14ac:dyDescent="0.3">
      <c r="A16" s="107"/>
      <c r="B16" s="109"/>
      <c r="C16" s="67" t="s">
        <v>17</v>
      </c>
      <c r="D16" s="68" t="s">
        <v>19</v>
      </c>
      <c r="E16" s="69">
        <v>1893287</v>
      </c>
      <c r="F16" s="69">
        <v>1425000</v>
      </c>
      <c r="G16" s="70" t="s">
        <v>51</v>
      </c>
    </row>
    <row r="17" spans="1:10" ht="40.049999999999997" customHeight="1" thickBot="1" x14ac:dyDescent="0.35">
      <c r="A17" s="108"/>
      <c r="B17" s="110"/>
      <c r="C17" s="71" t="s">
        <v>20</v>
      </c>
      <c r="D17" s="72" t="s">
        <v>21</v>
      </c>
      <c r="E17" s="73">
        <v>1452582</v>
      </c>
      <c r="F17" s="73">
        <v>1379951.95</v>
      </c>
      <c r="G17" s="74" t="s">
        <v>51</v>
      </c>
    </row>
    <row r="18" spans="1:10" ht="15" customHeight="1" x14ac:dyDescent="0.3">
      <c r="A18" s="62"/>
      <c r="B18" s="63"/>
      <c r="C18" s="64"/>
      <c r="D18" s="31"/>
      <c r="G18" s="32"/>
    </row>
    <row r="19" spans="1:10" ht="15" customHeight="1" x14ac:dyDescent="0.3">
      <c r="G19" s="7"/>
    </row>
    <row r="20" spans="1:10" ht="18.600000000000001" thickBot="1" x14ac:dyDescent="0.35">
      <c r="A20" s="94" t="s">
        <v>49</v>
      </c>
      <c r="B20" s="94"/>
      <c r="C20" s="94"/>
      <c r="D20" s="94"/>
      <c r="E20" s="94"/>
      <c r="F20" s="94"/>
      <c r="G20" s="94"/>
    </row>
    <row r="21" spans="1:10" ht="30" customHeight="1" thickBot="1" x14ac:dyDescent="0.35">
      <c r="A21" s="91" t="s">
        <v>58</v>
      </c>
      <c r="B21" s="92"/>
      <c r="C21" s="79" t="s">
        <v>6</v>
      </c>
      <c r="D21" s="79" t="s">
        <v>7</v>
      </c>
      <c r="E21" s="79" t="s">
        <v>14</v>
      </c>
      <c r="F21" s="79" t="s">
        <v>8</v>
      </c>
      <c r="G21" s="80" t="s">
        <v>22</v>
      </c>
    </row>
    <row r="22" spans="1:10" ht="40.049999999999997" customHeight="1" x14ac:dyDescent="0.3">
      <c r="A22" s="96">
        <v>3</v>
      </c>
      <c r="B22" s="104" t="s">
        <v>60</v>
      </c>
      <c r="C22" s="87" t="s">
        <v>37</v>
      </c>
      <c r="D22" s="36" t="s">
        <v>38</v>
      </c>
      <c r="E22" s="88">
        <v>5000000</v>
      </c>
      <c r="F22" s="88">
        <v>4750000</v>
      </c>
      <c r="G22" s="45" t="s">
        <v>24</v>
      </c>
      <c r="J22" s="49"/>
    </row>
    <row r="23" spans="1:10" ht="40.049999999999997" customHeight="1" x14ac:dyDescent="0.3">
      <c r="A23" s="97"/>
      <c r="B23" s="109"/>
      <c r="C23" s="47" t="s">
        <v>39</v>
      </c>
      <c r="D23" s="6" t="s">
        <v>40</v>
      </c>
      <c r="E23" s="19">
        <v>1901412.5</v>
      </c>
      <c r="F23" s="19">
        <v>1806341.87</v>
      </c>
      <c r="G23" s="46" t="s">
        <v>24</v>
      </c>
    </row>
    <row r="24" spans="1:10" ht="40.049999999999997" customHeight="1" thickBot="1" x14ac:dyDescent="0.35">
      <c r="A24" s="98"/>
      <c r="B24" s="110"/>
      <c r="C24" s="89" t="s">
        <v>41</v>
      </c>
      <c r="D24" s="40" t="s">
        <v>18</v>
      </c>
      <c r="E24" s="90">
        <v>680867.39</v>
      </c>
      <c r="F24" s="90">
        <v>646824.02</v>
      </c>
      <c r="G24" s="43" t="s">
        <v>24</v>
      </c>
    </row>
    <row r="25" spans="1:10" ht="79.95" customHeight="1" thickBot="1" x14ac:dyDescent="0.35">
      <c r="A25" s="81">
        <v>5</v>
      </c>
      <c r="B25" s="82" t="s">
        <v>61</v>
      </c>
      <c r="C25" s="83" t="s">
        <v>42</v>
      </c>
      <c r="D25" s="84" t="s">
        <v>19</v>
      </c>
      <c r="E25" s="85">
        <v>3700499.37</v>
      </c>
      <c r="F25" s="85">
        <v>3515474.4</v>
      </c>
      <c r="G25" s="86" t="s">
        <v>24</v>
      </c>
    </row>
    <row r="26" spans="1:10" ht="15" customHeight="1" x14ac:dyDescent="0.3">
      <c r="A26" s="62"/>
      <c r="B26" s="65"/>
      <c r="C26" s="64"/>
      <c r="D26" s="31"/>
      <c r="E26" s="34"/>
      <c r="F26" s="34"/>
      <c r="G26" s="32"/>
    </row>
    <row r="27" spans="1:10" ht="15" customHeight="1" x14ac:dyDescent="0.3">
      <c r="A27" s="31"/>
      <c r="B27" s="33"/>
      <c r="C27" s="31"/>
      <c r="D27" s="31"/>
      <c r="E27" s="34"/>
      <c r="F27" s="34"/>
      <c r="G27" s="32"/>
    </row>
    <row r="28" spans="1:10" ht="18.600000000000001" thickBot="1" x14ac:dyDescent="0.35">
      <c r="A28" s="94" t="s">
        <v>50</v>
      </c>
      <c r="B28" s="94"/>
      <c r="C28" s="94"/>
      <c r="D28" s="94"/>
      <c r="E28" s="94"/>
      <c r="F28" s="94"/>
      <c r="G28" s="94"/>
    </row>
    <row r="29" spans="1:10" ht="30" customHeight="1" thickBot="1" x14ac:dyDescent="0.35">
      <c r="A29" s="91" t="s">
        <v>58</v>
      </c>
      <c r="B29" s="92"/>
      <c r="C29" s="79" t="s">
        <v>6</v>
      </c>
      <c r="D29" s="79" t="s">
        <v>7</v>
      </c>
      <c r="E29" s="79" t="s">
        <v>14</v>
      </c>
      <c r="F29" s="79" t="s">
        <v>8</v>
      </c>
      <c r="G29" s="80" t="s">
        <v>22</v>
      </c>
    </row>
    <row r="30" spans="1:10" ht="79.95" customHeight="1" thickBot="1" x14ac:dyDescent="0.35">
      <c r="A30" s="81">
        <v>6</v>
      </c>
      <c r="B30" s="82" t="s">
        <v>62</v>
      </c>
      <c r="C30" s="84" t="s">
        <v>43</v>
      </c>
      <c r="D30" s="84" t="s">
        <v>44</v>
      </c>
      <c r="E30" s="85">
        <v>1052631</v>
      </c>
      <c r="F30" s="85">
        <v>999999.45</v>
      </c>
      <c r="G30" s="86" t="s">
        <v>24</v>
      </c>
    </row>
    <row r="31" spans="1:10" ht="15" customHeight="1" x14ac:dyDescent="0.3">
      <c r="A31" s="31"/>
      <c r="B31" s="33"/>
      <c r="C31" s="31"/>
    </row>
    <row r="32" spans="1:10" ht="15" customHeight="1" thickBot="1" x14ac:dyDescent="0.35">
      <c r="A32" s="31"/>
      <c r="B32" s="33"/>
      <c r="C32" s="31"/>
    </row>
    <row r="33" spans="2:6" ht="20.100000000000001" customHeight="1" x14ac:dyDescent="0.3">
      <c r="B33" s="15" t="s">
        <v>45</v>
      </c>
      <c r="C33" s="11">
        <v>32555000</v>
      </c>
    </row>
    <row r="34" spans="2:6" ht="20.100000000000001" customHeight="1" x14ac:dyDescent="0.3">
      <c r="B34" s="12" t="s">
        <v>54</v>
      </c>
      <c r="C34" s="66">
        <v>3748412</v>
      </c>
      <c r="E34" s="49"/>
    </row>
    <row r="35" spans="2:6" ht="20.100000000000001" customHeight="1" thickBot="1" x14ac:dyDescent="0.35">
      <c r="B35" s="12" t="s">
        <v>53</v>
      </c>
      <c r="C35" s="48">
        <f>F30+F25+F24+F23+F22+F17+F16+F15+F14+F9+F8+F7+F6+F5+F4</f>
        <v>26836261.839999996</v>
      </c>
      <c r="F35" s="49"/>
    </row>
    <row r="36" spans="2:6" ht="20.100000000000001" customHeight="1" thickBot="1" x14ac:dyDescent="0.35">
      <c r="B36" s="13" t="s">
        <v>52</v>
      </c>
      <c r="C36" s="14">
        <f>C33-C34-C35</f>
        <v>1970326.1600000039</v>
      </c>
    </row>
  </sheetData>
  <mergeCells count="17">
    <mergeCell ref="A21:B21"/>
    <mergeCell ref="A29:B29"/>
    <mergeCell ref="A1:G1"/>
    <mergeCell ref="A12:G12"/>
    <mergeCell ref="A20:G20"/>
    <mergeCell ref="A28:G28"/>
    <mergeCell ref="A2:G2"/>
    <mergeCell ref="A4:A6"/>
    <mergeCell ref="A3:B3"/>
    <mergeCell ref="A7:A9"/>
    <mergeCell ref="B4:B6"/>
    <mergeCell ref="B7:B9"/>
    <mergeCell ref="A14:A17"/>
    <mergeCell ref="B14:B17"/>
    <mergeCell ref="A22:A24"/>
    <mergeCell ref="B22:B24"/>
    <mergeCell ref="A13:B13"/>
  </mergeCells>
  <pageMargins left="0.7" right="0.7" top="0.78740157499999996" bottom="0.78740157499999996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"/>
  <sheetViews>
    <sheetView zoomScale="90" zoomScaleNormal="90" zoomScaleSheetLayoutView="93" workbookViewId="0">
      <selection activeCell="G4" sqref="G4"/>
    </sheetView>
  </sheetViews>
  <sheetFormatPr defaultColWidth="8.88671875" defaultRowHeight="14.4" x14ac:dyDescent="0.3"/>
  <cols>
    <col min="1" max="1" width="32.5546875" style="1" customWidth="1"/>
    <col min="2" max="2" width="22.6640625" style="1" customWidth="1"/>
    <col min="3" max="3" width="20.6640625" style="1" customWidth="1"/>
    <col min="4" max="8" width="22.6640625" style="1" customWidth="1"/>
    <col min="9" max="219" width="15" style="1" customWidth="1"/>
    <col min="220" max="16384" width="8.88671875" style="1"/>
  </cols>
  <sheetData>
    <row r="1" spans="1:8" ht="130.94999999999999" customHeight="1" thickBot="1" x14ac:dyDescent="0.35">
      <c r="A1" s="24" t="s">
        <v>0</v>
      </c>
      <c r="B1" s="21" t="s">
        <v>5</v>
      </c>
      <c r="C1" s="20" t="s">
        <v>55</v>
      </c>
      <c r="D1" s="20" t="s">
        <v>26</v>
      </c>
      <c r="E1" s="20" t="s">
        <v>28</v>
      </c>
      <c r="F1" s="20" t="s">
        <v>29</v>
      </c>
      <c r="G1" s="20" t="s">
        <v>30</v>
      </c>
      <c r="H1" s="61" t="s">
        <v>27</v>
      </c>
    </row>
    <row r="2" spans="1:8" ht="61.2" customHeight="1" x14ac:dyDescent="0.3">
      <c r="A2" s="51" t="s">
        <v>1</v>
      </c>
      <c r="B2" s="52">
        <v>16784000</v>
      </c>
      <c r="C2" s="111">
        <v>3748412</v>
      </c>
      <c r="D2" s="53">
        <v>10655633.1</v>
      </c>
      <c r="E2" s="53">
        <f>F2+G2</f>
        <v>10637668.149999999</v>
      </c>
      <c r="F2" s="53">
        <v>6417646.5999999996</v>
      </c>
      <c r="G2" s="53">
        <v>4220021.55</v>
      </c>
      <c r="H2" s="54">
        <f>D2-E2</f>
        <v>17964.950000001118</v>
      </c>
    </row>
    <row r="3" spans="1:8" ht="61.2" customHeight="1" x14ac:dyDescent="0.3">
      <c r="A3" s="25" t="s">
        <v>2</v>
      </c>
      <c r="B3" s="22">
        <v>3100000</v>
      </c>
      <c r="C3" s="112"/>
      <c r="D3" s="10">
        <v>4479954.9000000004</v>
      </c>
      <c r="E3" s="10">
        <v>4479953.95</v>
      </c>
      <c r="F3" s="10">
        <v>4479953.95</v>
      </c>
      <c r="G3" s="10">
        <v>0</v>
      </c>
      <c r="H3" s="55">
        <f t="shared" ref="H3:H5" si="0">SUM(D3-E3)</f>
        <v>0.95000000018626451</v>
      </c>
    </row>
    <row r="4" spans="1:8" ht="61.2" customHeight="1" x14ac:dyDescent="0.3">
      <c r="A4" s="26" t="s">
        <v>3</v>
      </c>
      <c r="B4" s="23">
        <v>5917000</v>
      </c>
      <c r="C4" s="112"/>
      <c r="D4" s="9">
        <v>1000000</v>
      </c>
      <c r="E4" s="9">
        <v>999999.45</v>
      </c>
      <c r="F4" s="9">
        <v>0</v>
      </c>
      <c r="G4" s="9">
        <v>999999.45</v>
      </c>
      <c r="H4" s="56">
        <v>0.55000000000000004</v>
      </c>
    </row>
    <row r="5" spans="1:8" ht="61.2" customHeight="1" thickBot="1" x14ac:dyDescent="0.35">
      <c r="A5" s="57" t="s">
        <v>4</v>
      </c>
      <c r="B5" s="58">
        <v>6754000</v>
      </c>
      <c r="C5" s="113"/>
      <c r="D5" s="59">
        <v>12671000</v>
      </c>
      <c r="E5" s="59">
        <v>10718640.289999999</v>
      </c>
      <c r="F5" s="59">
        <v>0</v>
      </c>
      <c r="G5" s="59">
        <v>10718640.289999999</v>
      </c>
      <c r="H5" s="60">
        <f t="shared" si="0"/>
        <v>1952359.7100000009</v>
      </c>
    </row>
    <row r="6" spans="1:8" ht="31.95" customHeight="1" thickBot="1" x14ac:dyDescent="0.35">
      <c r="A6" s="27"/>
      <c r="B6" s="28">
        <f>SUM(B2:B5)</f>
        <v>32555000</v>
      </c>
      <c r="C6" s="29">
        <f>B6-C2</f>
        <v>28806588</v>
      </c>
      <c r="D6" s="30">
        <f>SUM(D2:D5)</f>
        <v>28806588</v>
      </c>
      <c r="E6" s="29">
        <f>SUM(E2:E5)</f>
        <v>26836261.839999996</v>
      </c>
      <c r="F6" s="29">
        <f>SUM(F2:F5)</f>
        <v>10897600.550000001</v>
      </c>
      <c r="G6" s="29">
        <f>SUM(G2:G5)</f>
        <v>15938661.289999999</v>
      </c>
      <c r="H6" s="50">
        <f>SUM(H2:H5)</f>
        <v>1970326.1600000022</v>
      </c>
    </row>
    <row r="7" spans="1:8" ht="31.95" customHeight="1" x14ac:dyDescent="0.3">
      <c r="A7" s="4"/>
      <c r="B7" s="2"/>
      <c r="C7" s="16"/>
      <c r="D7" s="16"/>
      <c r="E7" s="16"/>
      <c r="F7" s="16"/>
      <c r="G7" s="16"/>
      <c r="H7" s="3"/>
    </row>
    <row r="8" spans="1:8" x14ac:dyDescent="0.3">
      <c r="H8" s="4"/>
    </row>
  </sheetData>
  <mergeCells count="1">
    <mergeCell ref="C2:C5"/>
  </mergeCell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  <ignoredErrors>
    <ignoredError sqref="C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IROP_projekty</vt:lpstr>
      <vt:lpstr>IROP_čerpání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Gollová Dita</dc:creator>
  <cp:lastModifiedBy>Bryknarová Hana</cp:lastModifiedBy>
  <cp:lastPrinted>2020-06-02T11:47:46Z</cp:lastPrinted>
  <dcterms:created xsi:type="dcterms:W3CDTF">2019-04-15T11:41:25Z</dcterms:created>
  <dcterms:modified xsi:type="dcterms:W3CDTF">2020-06-04T13:34:40Z</dcterms:modified>
</cp:coreProperties>
</file>