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rgány MAS KJH\Sněm\2020\Stav výzev SCLLD k 31.5.2020\"/>
    </mc:Choice>
  </mc:AlternateContent>
  <xr:revisionPtr revIDLastSave="0" documentId="13_ncr:1_{91F444F8-A023-4A41-8A0B-95627508BB22}" xr6:coauthVersionLast="45" xr6:coauthVersionMax="45" xr10:uidLastSave="{00000000-0000-0000-0000-000000000000}"/>
  <bookViews>
    <workbookView xWindow="28680" yWindow="-120" windowWidth="29040" windowHeight="15840" activeTab="1" xr2:uid="{E6DBF76C-B3CA-4CEC-B82F-987F3439C24D}"/>
  </bookViews>
  <sheets>
    <sheet name="OPZ_projekty" sheetId="4" r:id="rId1"/>
    <sheet name="OPZ_čerpání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4" l="1"/>
  <c r="C20" i="4"/>
  <c r="C24" i="4" s="1"/>
  <c r="C25" i="4" s="1"/>
  <c r="G5" i="2" l="1"/>
  <c r="G4" i="2"/>
  <c r="G3" i="2"/>
  <c r="G2" i="2"/>
  <c r="H4" i="2" l="1"/>
  <c r="E3" i="2" l="1"/>
  <c r="E5" i="2" s="1"/>
  <c r="C5" i="2"/>
  <c r="D5" i="2" l="1"/>
  <c r="B5" i="2"/>
</calcChain>
</file>

<file path=xl/sharedStrings.xml><?xml version="1.0" encoding="utf-8"?>
<sst xmlns="http://schemas.openxmlformats.org/spreadsheetml/2006/main" count="58" uniqueCount="50">
  <si>
    <t>Opatření SCLLD v OPZ</t>
  </si>
  <si>
    <t>Prorodinná opatření</t>
  </si>
  <si>
    <t>Sociální služby a sociální začleňování</t>
  </si>
  <si>
    <t>Zaměstnanost</t>
  </si>
  <si>
    <t>ZŮSTATEK PRO PLÁNOVANÉ VÝZVY</t>
  </si>
  <si>
    <r>
      <t xml:space="preserve">DLE SMLOUVY NA SCLLD
</t>
    </r>
    <r>
      <rPr>
        <sz val="9"/>
        <rFont val="Calibri"/>
        <family val="2"/>
        <charset val="238"/>
      </rPr>
      <t xml:space="preserve">Příspěvek EU = výše dotace </t>
    </r>
  </si>
  <si>
    <r>
      <t xml:space="preserve">ČERPÁNÍ k 31.10.2019
</t>
    </r>
    <r>
      <rPr>
        <sz val="9"/>
        <rFont val="Calibri"/>
        <family val="2"/>
        <charset val="238"/>
      </rPr>
      <t>Příspěvek EU = výše dotace</t>
    </r>
  </si>
  <si>
    <r>
      <t xml:space="preserve">Alokace pro MAS po změně SCLLD, červenec 2019 
</t>
    </r>
    <r>
      <rPr>
        <sz val="9"/>
        <rFont val="Calibri"/>
        <family val="2"/>
        <charset val="238"/>
      </rPr>
      <t xml:space="preserve">Příspěvek EU = výše dotace  </t>
    </r>
  </si>
  <si>
    <t>Název projektu</t>
  </si>
  <si>
    <t>Žadatel</t>
  </si>
  <si>
    <t>Přidělená dotace dle smlouvy</t>
  </si>
  <si>
    <t>Dotace po ŽOP – zde bude aktuálně Kč</t>
  </si>
  <si>
    <t>Celkové způsobilé výdaje</t>
  </si>
  <si>
    <t>Obec Suchovršice - technický pracovník</t>
  </si>
  <si>
    <t>BP Lumen - operátor výroby</t>
  </si>
  <si>
    <t>Obec Chotěvice - technický pracovník</t>
  </si>
  <si>
    <t>BP Lumen s.r.o.</t>
  </si>
  <si>
    <t>Společná doprava dětí do Mraveniště</t>
  </si>
  <si>
    <t>Mraveniště, z.s.</t>
  </si>
  <si>
    <t>Obec Suchovršice - pracovník údržby zeleně</t>
  </si>
  <si>
    <t>TJ Sokol Havlovice - správce sportovního areálu a tělocvičny</t>
  </si>
  <si>
    <t>TJ Sokol Havlovice, z.s.</t>
  </si>
  <si>
    <t>Obec Malé Svatoňovice - průvodce v muzeu</t>
  </si>
  <si>
    <t>Obec Malé Svatoňovice</t>
  </si>
  <si>
    <t>Obec Libňatov - technický pracovník</t>
  </si>
  <si>
    <t>Chalupění - asistent provozu muzea</t>
  </si>
  <si>
    <t>Chalupění, z.s.</t>
  </si>
  <si>
    <t>Sdružení pro Vízmburk - pracovník pro pomocné stavební práce</t>
  </si>
  <si>
    <t>Sdružení pro Vízmburk, z.s.</t>
  </si>
  <si>
    <t>Chalupění - správce a průvodce muzea, aranžér expozic</t>
  </si>
  <si>
    <t>Obec Suchovršice</t>
  </si>
  <si>
    <t>Obec Chotěvice</t>
  </si>
  <si>
    <t>Obec Libňatov</t>
  </si>
  <si>
    <t>Projekty</t>
  </si>
  <si>
    <t>podepsaná dohoda a v realizaci</t>
  </si>
  <si>
    <t>v administraci</t>
  </si>
  <si>
    <t>Částka</t>
  </si>
  <si>
    <t>Alokace MPSV</t>
  </si>
  <si>
    <t>Částka ve výzvách</t>
  </si>
  <si>
    <t>Zbývá rozdělit</t>
  </si>
  <si>
    <t>OPZ</t>
  </si>
  <si>
    <t xml:space="preserve">Opatření: ZAMĚSTNANOST </t>
  </si>
  <si>
    <t>Číslo a název výzvy (vyhlášeno od-do)</t>
  </si>
  <si>
    <t>Opatření: PRORODINNÁ OPATŘENÍ</t>
  </si>
  <si>
    <r>
      <t xml:space="preserve">337/03_16_047/CLLD_17_03_003 </t>
    </r>
    <r>
      <rPr>
        <b/>
        <sz val="11"/>
        <color theme="1"/>
        <rFont val="Calibri"/>
        <family val="2"/>
        <charset val="238"/>
        <scheme val="minor"/>
      </rPr>
      <t>ZAMĚSTNANOST                                         (29. 1. 2018 - 5. 3. 2018)</t>
    </r>
  </si>
  <si>
    <r>
      <t xml:space="preserve">B35/03_16_047/CLLD_17_03_003 </t>
    </r>
    <r>
      <rPr>
        <b/>
        <sz val="11"/>
        <color theme="1"/>
        <rFont val="Calibri"/>
        <family val="2"/>
        <charset val="238"/>
        <scheme val="minor"/>
      </rPr>
      <t>ZAMĚSTNANOST II.                                    (28. 8. 2019 - 18. 10. 2019)</t>
    </r>
  </si>
  <si>
    <r>
      <t xml:space="preserve">969/03_16_047/CLLD_17_03_003 </t>
    </r>
    <r>
      <rPr>
        <b/>
        <sz val="11"/>
        <color theme="1"/>
        <rFont val="Calibri"/>
        <family val="2"/>
        <charset val="238"/>
        <scheme val="minor"/>
      </rPr>
      <t>PRORODINNÁ OPATŘENÍ II.                                (24. 4. 2019 - 26. 5. 2019)</t>
    </r>
  </si>
  <si>
    <t>Celkem - žádosti v realizaci a žádosti odevzdané k 31. 5. 2020</t>
  </si>
  <si>
    <r>
      <t xml:space="preserve">Žádosti předložené do výzvy vyhlášené                          28. 8. 2019 - 18. 10. 2019
</t>
    </r>
    <r>
      <rPr>
        <sz val="9"/>
        <rFont val="Calibri"/>
        <family val="2"/>
        <charset val="238"/>
      </rPr>
      <t>(souhrnná požadovaná částka)</t>
    </r>
  </si>
  <si>
    <r>
      <t xml:space="preserve">Alokace výzvy vyhlášené 28.8.2019-18.10.2019
</t>
    </r>
    <r>
      <rPr>
        <sz val="9"/>
        <rFont val="Calibri"/>
        <family val="2"/>
        <charset val="238"/>
      </rPr>
      <t>Příspěvek EU = výše dotace 
Rozdíl 110 820,75 Kč z Prorodinných opatření převeden do Zaměstnanosti II.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</si>
</sst>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left" vertical="top" wrapText="1"/>
    </xf>
    <xf numFmtId="0" fontId="1" fillId="0" borderId="0" xfId="1" applyFont="1" applyAlignment="1">
      <alignment wrapText="1"/>
    </xf>
    <xf numFmtId="0" fontId="2" fillId="4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4" fontId="1" fillId="0" borderId="0" xfId="1" applyNumberFormat="1" applyAlignment="1">
      <alignment wrapText="1"/>
    </xf>
    <xf numFmtId="0" fontId="2" fillId="4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4" fontId="0" fillId="0" borderId="0" xfId="0" applyNumberForma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4" fontId="1" fillId="0" borderId="0" xfId="1" applyNumberFormat="1" applyAlignment="1">
      <alignment horizontal="left" vertical="top" wrapText="1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 vertical="center"/>
    </xf>
    <xf numFmtId="164" fontId="0" fillId="0" borderId="0" xfId="0" applyNumberFormat="1" applyAlignment="1">
      <alignment wrapText="1"/>
    </xf>
    <xf numFmtId="164" fontId="1" fillId="4" borderId="1" xfId="1" applyNumberFormat="1" applyFill="1" applyBorder="1" applyAlignment="1">
      <alignment horizontal="center" vertical="center" wrapText="1"/>
    </xf>
    <xf numFmtId="164" fontId="1" fillId="4" borderId="1" xfId="1" applyNumberFormat="1" applyFont="1" applyFill="1" applyBorder="1" applyAlignment="1">
      <alignment horizontal="center" vertical="center" wrapText="1"/>
    </xf>
    <xf numFmtId="164" fontId="1" fillId="3" borderId="1" xfId="1" applyNumberForma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center" vertical="center" wrapText="1"/>
    </xf>
    <xf numFmtId="164" fontId="2" fillId="7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1" fillId="5" borderId="1" xfId="1" applyNumberFormat="1" applyFill="1" applyBorder="1" applyAlignment="1">
      <alignment horizontal="center" vertical="center" wrapText="1"/>
    </xf>
    <xf numFmtId="164" fontId="1" fillId="2" borderId="1" xfId="1" applyNumberForma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164" fontId="1" fillId="2" borderId="1" xfId="1" applyNumberFormat="1" applyFill="1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0" fillId="3" borderId="6" xfId="0" applyFill="1" applyBorder="1" applyAlignment="1">
      <alignment wrapText="1"/>
    </xf>
    <xf numFmtId="164" fontId="0" fillId="3" borderId="7" xfId="0" applyNumberFormat="1" applyFill="1" applyBorder="1" applyAlignment="1">
      <alignment wrapText="1"/>
    </xf>
    <xf numFmtId="0" fontId="0" fillId="3" borderId="8" xfId="0" applyFill="1" applyBorder="1" applyAlignment="1">
      <alignment wrapText="1"/>
    </xf>
    <xf numFmtId="164" fontId="0" fillId="3" borderId="9" xfId="0" applyNumberFormat="1" applyFill="1" applyBorder="1" applyAlignment="1">
      <alignment wrapText="1"/>
    </xf>
    <xf numFmtId="0" fontId="6" fillId="6" borderId="10" xfId="0" applyFont="1" applyFill="1" applyBorder="1" applyAlignment="1">
      <alignment wrapText="1"/>
    </xf>
    <xf numFmtId="0" fontId="6" fillId="6" borderId="11" xfId="0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164" fontId="1" fillId="8" borderId="5" xfId="1" applyNumberFormat="1" applyFill="1" applyBorder="1" applyAlignment="1">
      <alignment wrapText="1"/>
    </xf>
    <xf numFmtId="0" fontId="0" fillId="8" borderId="12" xfId="0" applyFill="1" applyBorder="1" applyAlignment="1">
      <alignment wrapText="1"/>
    </xf>
    <xf numFmtId="164" fontId="0" fillId="8" borderId="13" xfId="0" applyNumberFormat="1" applyFill="1" applyBorder="1" applyAlignment="1">
      <alignment wrapText="1"/>
    </xf>
    <xf numFmtId="0" fontId="0" fillId="5" borderId="3" xfId="0" applyFill="1" applyBorder="1" applyAlignment="1">
      <alignment wrapText="1"/>
    </xf>
    <xf numFmtId="164" fontId="0" fillId="5" borderId="3" xfId="0" applyNumberFormat="1" applyFill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164" fontId="0" fillId="0" borderId="18" xfId="0" applyNumberFormat="1" applyBorder="1" applyAlignment="1">
      <alignment horizontal="left"/>
    </xf>
    <xf numFmtId="164" fontId="0" fillId="0" borderId="5" xfId="0" applyNumberFormat="1" applyBorder="1" applyAlignment="1">
      <alignment horizontal="left" wrapText="1"/>
    </xf>
    <xf numFmtId="164" fontId="0" fillId="0" borderId="19" xfId="0" applyNumberFormat="1" applyBorder="1" applyAlignment="1">
      <alignment horizontal="left" wrapText="1"/>
    </xf>
    <xf numFmtId="0" fontId="0" fillId="0" borderId="20" xfId="0" applyBorder="1" applyAlignment="1">
      <alignment horizontal="left"/>
    </xf>
    <xf numFmtId="164" fontId="0" fillId="0" borderId="20" xfId="0" applyNumberFormat="1" applyBorder="1" applyAlignment="1">
      <alignment horizontal="left"/>
    </xf>
    <xf numFmtId="164" fontId="0" fillId="0" borderId="7" xfId="0" applyNumberFormat="1" applyBorder="1" applyAlignment="1">
      <alignment horizontal="left" wrapText="1"/>
    </xf>
    <xf numFmtId="0" fontId="0" fillId="0" borderId="17" xfId="0" applyBorder="1" applyAlignment="1">
      <alignment horizontal="left" vertical="center"/>
    </xf>
    <xf numFmtId="164" fontId="0" fillId="0" borderId="17" xfId="0" applyNumberFormat="1" applyBorder="1" applyAlignment="1">
      <alignment horizontal="left" vertical="center"/>
    </xf>
    <xf numFmtId="164" fontId="0" fillId="0" borderId="11" xfId="0" applyNumberFormat="1" applyBorder="1" applyAlignment="1">
      <alignment horizontal="left" vertical="center" wrapText="1"/>
    </xf>
    <xf numFmtId="164" fontId="0" fillId="0" borderId="19" xfId="0" applyNumberForma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164" fontId="0" fillId="0" borderId="20" xfId="0" applyNumberFormat="1" applyBorder="1" applyAlignment="1">
      <alignment horizontal="left" vertical="center"/>
    </xf>
    <xf numFmtId="164" fontId="0" fillId="0" borderId="7" xfId="0" applyNumberFormat="1" applyBorder="1" applyAlignment="1">
      <alignment horizontal="left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D9E6A6F1-9559-4AE6-A5D0-040D3FAC90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C056-29CD-4110-B1CD-F4F7A438CC85}">
  <dimension ref="A1:G25"/>
  <sheetViews>
    <sheetView topLeftCell="A7" workbookViewId="0">
      <selection activeCell="D23" sqref="D23"/>
    </sheetView>
  </sheetViews>
  <sheetFormatPr defaultColWidth="8.88671875" defaultRowHeight="14.4" x14ac:dyDescent="0.3"/>
  <cols>
    <col min="1" max="1" width="3.44140625" style="9" customWidth="1"/>
    <col min="2" max="2" width="30.44140625" style="9" customWidth="1"/>
    <col min="3" max="3" width="37.33203125" style="9" customWidth="1"/>
    <col min="4" max="4" width="26.88671875" style="9" customWidth="1"/>
    <col min="5" max="7" width="20.88671875" style="9" customWidth="1"/>
    <col min="8" max="16384" width="8.88671875" style="9"/>
  </cols>
  <sheetData>
    <row r="1" spans="1:7" s="12" customFormat="1" ht="30" customHeight="1" x14ac:dyDescent="0.3">
      <c r="A1" s="61" t="s">
        <v>40</v>
      </c>
      <c r="B1" s="62"/>
      <c r="C1" s="62"/>
      <c r="D1" s="62"/>
      <c r="E1" s="62"/>
      <c r="F1" s="62"/>
      <c r="G1" s="63"/>
    </row>
    <row r="2" spans="1:7" s="12" customFormat="1" ht="30" customHeight="1" thickBot="1" x14ac:dyDescent="0.35">
      <c r="A2" s="60" t="s">
        <v>41</v>
      </c>
      <c r="B2" s="60"/>
      <c r="C2" s="60"/>
      <c r="D2" s="60"/>
      <c r="E2" s="60"/>
      <c r="F2" s="60"/>
      <c r="G2" s="60"/>
    </row>
    <row r="3" spans="1:7" ht="29.4" thickBot="1" x14ac:dyDescent="0.35">
      <c r="A3" s="67" t="s">
        <v>42</v>
      </c>
      <c r="B3" s="68"/>
      <c r="C3" s="43" t="s">
        <v>8</v>
      </c>
      <c r="D3" s="43" t="s">
        <v>9</v>
      </c>
      <c r="E3" s="43" t="s">
        <v>12</v>
      </c>
      <c r="F3" s="43" t="s">
        <v>10</v>
      </c>
      <c r="G3" s="44" t="s">
        <v>11</v>
      </c>
    </row>
    <row r="4" spans="1:7" ht="40.049999999999997" customHeight="1" x14ac:dyDescent="0.3">
      <c r="A4" s="69" t="s">
        <v>44</v>
      </c>
      <c r="B4" s="70"/>
      <c r="C4" s="45" t="s">
        <v>13</v>
      </c>
      <c r="D4" s="45" t="s">
        <v>30</v>
      </c>
      <c r="E4" s="46">
        <v>934650</v>
      </c>
      <c r="F4" s="46">
        <v>794452.5</v>
      </c>
      <c r="G4" s="47">
        <v>0</v>
      </c>
    </row>
    <row r="5" spans="1:7" ht="40.049999999999997" customHeight="1" x14ac:dyDescent="0.3">
      <c r="A5" s="71"/>
      <c r="B5" s="72"/>
      <c r="C5" s="10" t="s">
        <v>14</v>
      </c>
      <c r="D5" s="10" t="s">
        <v>16</v>
      </c>
      <c r="E5" s="17">
        <v>999999.9</v>
      </c>
      <c r="F5" s="17">
        <v>849999.91</v>
      </c>
      <c r="G5" s="48">
        <v>0</v>
      </c>
    </row>
    <row r="6" spans="1:7" ht="40.049999999999997" customHeight="1" thickBot="1" x14ac:dyDescent="0.35">
      <c r="A6" s="73"/>
      <c r="B6" s="74"/>
      <c r="C6" s="49" t="s">
        <v>15</v>
      </c>
      <c r="D6" s="49" t="s">
        <v>31</v>
      </c>
      <c r="E6" s="50">
        <v>904500</v>
      </c>
      <c r="F6" s="50">
        <v>768825</v>
      </c>
      <c r="G6" s="51">
        <v>0</v>
      </c>
    </row>
    <row r="7" spans="1:7" ht="40.049999999999997" customHeight="1" x14ac:dyDescent="0.3">
      <c r="A7" s="69" t="s">
        <v>45</v>
      </c>
      <c r="B7" s="70"/>
      <c r="C7" s="13" t="s">
        <v>19</v>
      </c>
      <c r="D7" s="14" t="s">
        <v>30</v>
      </c>
      <c r="E7" s="18">
        <v>907331.25</v>
      </c>
      <c r="F7" s="18">
        <v>771231.56</v>
      </c>
      <c r="G7" s="55">
        <v>0</v>
      </c>
    </row>
    <row r="8" spans="1:7" ht="40.049999999999997" customHeight="1" x14ac:dyDescent="0.3">
      <c r="A8" s="71"/>
      <c r="B8" s="72"/>
      <c r="C8" s="13" t="s">
        <v>20</v>
      </c>
      <c r="D8" s="14" t="s">
        <v>21</v>
      </c>
      <c r="E8" s="18">
        <v>1391520</v>
      </c>
      <c r="F8" s="18">
        <v>1182792</v>
      </c>
      <c r="G8" s="55">
        <v>0</v>
      </c>
    </row>
    <row r="9" spans="1:7" ht="40.049999999999997" customHeight="1" x14ac:dyDescent="0.3">
      <c r="A9" s="71"/>
      <c r="B9" s="72"/>
      <c r="C9" s="13" t="s">
        <v>22</v>
      </c>
      <c r="D9" s="14" t="s">
        <v>23</v>
      </c>
      <c r="E9" s="18">
        <v>1602224</v>
      </c>
      <c r="F9" s="18">
        <v>1361890.4</v>
      </c>
      <c r="G9" s="55">
        <v>0</v>
      </c>
    </row>
    <row r="10" spans="1:7" s="15" customFormat="1" ht="40.049999999999997" customHeight="1" x14ac:dyDescent="0.3">
      <c r="A10" s="71"/>
      <c r="B10" s="72"/>
      <c r="C10" s="13" t="s">
        <v>24</v>
      </c>
      <c r="D10" s="14" t="s">
        <v>32</v>
      </c>
      <c r="E10" s="18">
        <v>883080</v>
      </c>
      <c r="F10" s="18">
        <v>750618</v>
      </c>
      <c r="G10" s="55">
        <v>0</v>
      </c>
    </row>
    <row r="11" spans="1:7" s="15" customFormat="1" ht="40.049999999999997" customHeight="1" x14ac:dyDescent="0.3">
      <c r="A11" s="71"/>
      <c r="B11" s="72"/>
      <c r="C11" s="13" t="s">
        <v>25</v>
      </c>
      <c r="D11" s="14" t="s">
        <v>26</v>
      </c>
      <c r="E11" s="18">
        <v>1586062.5</v>
      </c>
      <c r="F11" s="18">
        <v>1348153.12</v>
      </c>
      <c r="G11" s="55">
        <v>0</v>
      </c>
    </row>
    <row r="12" spans="1:7" s="15" customFormat="1" ht="40.049999999999997" customHeight="1" x14ac:dyDescent="0.3">
      <c r="A12" s="71"/>
      <c r="B12" s="72"/>
      <c r="C12" s="13" t="s">
        <v>27</v>
      </c>
      <c r="D12" s="14" t="s">
        <v>28</v>
      </c>
      <c r="E12" s="18">
        <v>938272.5</v>
      </c>
      <c r="F12" s="18">
        <v>797531.62</v>
      </c>
      <c r="G12" s="55">
        <v>0</v>
      </c>
    </row>
    <row r="13" spans="1:7" s="15" customFormat="1" ht="40.049999999999997" customHeight="1" thickBot="1" x14ac:dyDescent="0.35">
      <c r="A13" s="73"/>
      <c r="B13" s="74"/>
      <c r="C13" s="56" t="s">
        <v>29</v>
      </c>
      <c r="D13" s="57" t="s">
        <v>26</v>
      </c>
      <c r="E13" s="58">
        <v>1337696.25</v>
      </c>
      <c r="F13" s="58">
        <v>1137041.81</v>
      </c>
      <c r="G13" s="59">
        <v>0</v>
      </c>
    </row>
    <row r="14" spans="1:7" s="15" customFormat="1" ht="31.95" customHeight="1" thickBot="1" x14ac:dyDescent="0.35">
      <c r="A14" s="9"/>
      <c r="B14" s="9"/>
      <c r="C14" s="9"/>
      <c r="D14" s="9"/>
      <c r="E14" s="9"/>
      <c r="F14" s="11"/>
      <c r="G14" s="9"/>
    </row>
    <row r="15" spans="1:7" s="15" customFormat="1" ht="30" customHeight="1" thickBot="1" x14ac:dyDescent="0.35">
      <c r="A15" s="64" t="s">
        <v>43</v>
      </c>
      <c r="B15" s="65"/>
      <c r="C15" s="65"/>
      <c r="D15" s="65"/>
      <c r="E15" s="65"/>
      <c r="F15" s="65"/>
      <c r="G15" s="66"/>
    </row>
    <row r="16" spans="1:7" s="15" customFormat="1" ht="40.049999999999997" customHeight="1" thickBot="1" x14ac:dyDescent="0.35">
      <c r="A16" s="67" t="s">
        <v>42</v>
      </c>
      <c r="B16" s="68"/>
      <c r="C16" s="43" t="s">
        <v>8</v>
      </c>
      <c r="D16" s="43" t="s">
        <v>9</v>
      </c>
      <c r="E16" s="43" t="s">
        <v>12</v>
      </c>
      <c r="F16" s="43" t="s">
        <v>10</v>
      </c>
      <c r="G16" s="44" t="s">
        <v>11</v>
      </c>
    </row>
    <row r="17" spans="1:7" ht="49.95" customHeight="1" thickBot="1" x14ac:dyDescent="0.35">
      <c r="A17" s="75" t="s">
        <v>46</v>
      </c>
      <c r="B17" s="76"/>
      <c r="C17" s="52" t="s">
        <v>17</v>
      </c>
      <c r="D17" s="52" t="s">
        <v>18</v>
      </c>
      <c r="E17" s="53">
        <v>575505</v>
      </c>
      <c r="F17" s="53">
        <v>489179.25</v>
      </c>
      <c r="G17" s="54">
        <v>0</v>
      </c>
    </row>
    <row r="18" spans="1:7" ht="15.6" customHeight="1" thickBot="1" x14ac:dyDescent="0.35">
      <c r="F18" s="11"/>
    </row>
    <row r="19" spans="1:7" ht="15" thickBot="1" x14ac:dyDescent="0.35">
      <c r="B19" s="35" t="s">
        <v>33</v>
      </c>
      <c r="C19" s="36" t="s">
        <v>36</v>
      </c>
      <c r="F19" s="11"/>
    </row>
    <row r="20" spans="1:7" x14ac:dyDescent="0.3">
      <c r="B20" s="33" t="s">
        <v>34</v>
      </c>
      <c r="C20" s="34">
        <f>F4+F5+F6+F17</f>
        <v>2902456.66</v>
      </c>
    </row>
    <row r="21" spans="1:7" ht="15" thickBot="1" x14ac:dyDescent="0.35">
      <c r="B21" s="31" t="s">
        <v>35</v>
      </c>
      <c r="C21" s="32">
        <f>F7+F8+F9+F10+F11+F12+F13</f>
        <v>7349258.5099999998</v>
      </c>
    </row>
    <row r="22" spans="1:7" ht="15" thickBot="1" x14ac:dyDescent="0.35">
      <c r="C22" s="19"/>
    </row>
    <row r="23" spans="1:7" x14ac:dyDescent="0.3">
      <c r="B23" s="37" t="s">
        <v>37</v>
      </c>
      <c r="C23" s="38">
        <v>10264991</v>
      </c>
    </row>
    <row r="24" spans="1:7" ht="15" thickBot="1" x14ac:dyDescent="0.35">
      <c r="B24" s="39" t="s">
        <v>38</v>
      </c>
      <c r="C24" s="40">
        <f>C20+C21</f>
        <v>10251715.17</v>
      </c>
    </row>
    <row r="25" spans="1:7" ht="15" thickBot="1" x14ac:dyDescent="0.35">
      <c r="B25" s="41" t="s">
        <v>39</v>
      </c>
      <c r="C25" s="42">
        <f>C23-C24</f>
        <v>13275.830000000075</v>
      </c>
    </row>
  </sheetData>
  <mergeCells count="8">
    <mergeCell ref="A17:B17"/>
    <mergeCell ref="A16:B16"/>
    <mergeCell ref="A2:G2"/>
    <mergeCell ref="A15:G15"/>
    <mergeCell ref="A1:G1"/>
    <mergeCell ref="A3:B3"/>
    <mergeCell ref="A4:B6"/>
    <mergeCell ref="A7:B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3D7F-D979-4142-8760-2B8CA210189B}">
  <dimension ref="A1:H10"/>
  <sheetViews>
    <sheetView tabSelected="1" zoomScale="90" zoomScaleNormal="90" workbookViewId="0">
      <selection activeCell="G12" sqref="G12"/>
    </sheetView>
  </sheetViews>
  <sheetFormatPr defaultColWidth="8.88671875" defaultRowHeight="14.4" x14ac:dyDescent="0.3"/>
  <cols>
    <col min="1" max="8" width="22.6640625" style="1" customWidth="1"/>
    <col min="9" max="221" width="15" style="1" customWidth="1"/>
    <col min="222" max="16384" width="8.88671875" style="1"/>
  </cols>
  <sheetData>
    <row r="1" spans="1:8" ht="112.2" customHeight="1" x14ac:dyDescent="0.3">
      <c r="A1" s="77" t="s">
        <v>0</v>
      </c>
      <c r="B1" s="77" t="s">
        <v>5</v>
      </c>
      <c r="C1" s="77" t="s">
        <v>7</v>
      </c>
      <c r="D1" s="77" t="s">
        <v>6</v>
      </c>
      <c r="E1" s="77" t="s">
        <v>49</v>
      </c>
      <c r="F1" s="78" t="s">
        <v>48</v>
      </c>
      <c r="G1" s="78" t="s">
        <v>47</v>
      </c>
      <c r="H1" s="77" t="s">
        <v>4</v>
      </c>
    </row>
    <row r="2" spans="1:8" ht="54" customHeight="1" x14ac:dyDescent="0.3">
      <c r="A2" s="5" t="s">
        <v>1</v>
      </c>
      <c r="B2" s="20">
        <v>3995000</v>
      </c>
      <c r="C2" s="20">
        <v>600000</v>
      </c>
      <c r="D2" s="20">
        <v>489179.25</v>
      </c>
      <c r="E2" s="21">
        <v>0</v>
      </c>
      <c r="F2" s="20">
        <v>0</v>
      </c>
      <c r="G2" s="20">
        <f>D2</f>
        <v>489179.25</v>
      </c>
      <c r="H2" s="21">
        <v>0</v>
      </c>
    </row>
    <row r="3" spans="1:8" ht="54" customHeight="1" x14ac:dyDescent="0.3">
      <c r="A3" s="6" t="s">
        <v>2</v>
      </c>
      <c r="B3" s="22">
        <v>3729000</v>
      </c>
      <c r="C3" s="22">
        <v>0</v>
      </c>
      <c r="D3" s="22">
        <v>0</v>
      </c>
      <c r="E3" s="23">
        <f t="shared" ref="E3" si="0">SUM(C3-D3)</f>
        <v>0</v>
      </c>
      <c r="F3" s="22">
        <v>0</v>
      </c>
      <c r="G3" s="22">
        <f>D3</f>
        <v>0</v>
      </c>
      <c r="H3" s="23">
        <v>0</v>
      </c>
    </row>
    <row r="4" spans="1:8" ht="54" customHeight="1" x14ac:dyDescent="0.3">
      <c r="A4" s="8" t="s">
        <v>3</v>
      </c>
      <c r="B4" s="20">
        <v>2541000</v>
      </c>
      <c r="C4" s="20">
        <v>9664991</v>
      </c>
      <c r="D4" s="20">
        <v>2413277.41</v>
      </c>
      <c r="E4" s="21">
        <v>7362534.3399999999</v>
      </c>
      <c r="F4" s="20">
        <v>7349258.5099999998</v>
      </c>
      <c r="G4" s="20">
        <f>D4+F4</f>
        <v>9762535.9199999999</v>
      </c>
      <c r="H4" s="24">
        <f>SUM(E4-F4)</f>
        <v>13275.830000000075</v>
      </c>
    </row>
    <row r="5" spans="1:8" ht="31.95" customHeight="1" x14ac:dyDescent="0.3">
      <c r="A5" s="2"/>
      <c r="B5" s="25">
        <f>SUM(B2:B4)</f>
        <v>10265000</v>
      </c>
      <c r="C5" s="26">
        <f>SUM(C2:C4)</f>
        <v>10264991</v>
      </c>
      <c r="D5" s="27">
        <f>SUM(D2:D4)</f>
        <v>2902456.66</v>
      </c>
      <c r="E5" s="28">
        <f>SUM(E2:E4)</f>
        <v>7362534.3399999999</v>
      </c>
      <c r="F5" s="29"/>
      <c r="G5" s="24">
        <f>SUM(G2:G4)</f>
        <v>10251715.17</v>
      </c>
      <c r="H5" s="30"/>
    </row>
    <row r="6" spans="1:8" x14ac:dyDescent="0.3">
      <c r="B6" s="16"/>
      <c r="C6" s="3"/>
      <c r="D6" s="3"/>
      <c r="E6" s="3"/>
    </row>
    <row r="7" spans="1:8" x14ac:dyDescent="0.3">
      <c r="A7" s="4"/>
      <c r="B7" s="7"/>
    </row>
    <row r="8" spans="1:8" x14ac:dyDescent="0.3">
      <c r="A8" s="4"/>
      <c r="B8" s="7"/>
      <c r="D8" s="7"/>
    </row>
    <row r="9" spans="1:8" x14ac:dyDescent="0.3">
      <c r="A9" s="4"/>
    </row>
    <row r="10" spans="1:8" x14ac:dyDescent="0.3">
      <c r="A10" s="4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OPZ_projekty</vt:lpstr>
      <vt:lpstr>OPZ_čerpání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Gollová Dita</dc:creator>
  <cp:lastModifiedBy>Bryknarová Hana</cp:lastModifiedBy>
  <cp:lastPrinted>2019-11-11T10:06:27Z</cp:lastPrinted>
  <dcterms:created xsi:type="dcterms:W3CDTF">2019-04-15T11:41:25Z</dcterms:created>
  <dcterms:modified xsi:type="dcterms:W3CDTF">2020-06-04T13:34:29Z</dcterms:modified>
</cp:coreProperties>
</file>