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Orgány MAS KJH\Sněm\2020\25.6.2020\Stav výzev SCLLD k 31.5.2020\"/>
    </mc:Choice>
  </mc:AlternateContent>
  <xr:revisionPtr revIDLastSave="0" documentId="13_ncr:1_{04771E04-2933-496B-89F9-3F467AE49A82}" xr6:coauthVersionLast="45" xr6:coauthVersionMax="45" xr10:uidLastSave="{00000000-0000-0000-0000-000000000000}"/>
  <bookViews>
    <workbookView xWindow="-108" yWindow="-108" windowWidth="23256" windowHeight="12576" activeTab="1" xr2:uid="{E6DBF76C-B3CA-4CEC-B82F-987F3439C24D}"/>
  </bookViews>
  <sheets>
    <sheet name="PRV_projekty" sheetId="3" r:id="rId1"/>
    <sheet name="PRV_čerpání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0" i="3" l="1"/>
  <c r="J10" i="2" l="1"/>
  <c r="J9" i="2"/>
  <c r="I10" i="2"/>
  <c r="I6" i="2"/>
  <c r="I7" i="2"/>
  <c r="B10" i="2" l="1"/>
  <c r="E8" i="2" l="1"/>
  <c r="E7" i="2"/>
  <c r="E6" i="2"/>
  <c r="H6" i="2" s="1"/>
  <c r="E5" i="2"/>
  <c r="E3" i="2"/>
  <c r="E4" i="2"/>
  <c r="E2" i="2"/>
  <c r="G6" i="3" l="1"/>
  <c r="C37" i="3" s="1"/>
  <c r="G33" i="3" l="1"/>
  <c r="G24" i="3"/>
  <c r="G16" i="3"/>
  <c r="F33" i="3"/>
  <c r="F24" i="3"/>
  <c r="F16" i="3"/>
  <c r="E16" i="3"/>
  <c r="F6" i="3"/>
  <c r="C10" i="2"/>
  <c r="C38" i="3" l="1"/>
  <c r="C41" i="3" s="1"/>
  <c r="C43" i="3" s="1"/>
  <c r="D6" i="3"/>
  <c r="E6" i="3"/>
  <c r="D16" i="3"/>
  <c r="D24" i="3"/>
  <c r="E24" i="3"/>
  <c r="D33" i="3"/>
  <c r="H7" i="2" l="1"/>
  <c r="F8" i="2"/>
  <c r="F4" i="2"/>
  <c r="F5" i="2"/>
  <c r="F3" i="2"/>
  <c r="F2" i="2"/>
  <c r="E10" i="2"/>
  <c r="D10" i="2"/>
  <c r="F9" i="2" l="1"/>
  <c r="H9" i="2" s="1"/>
  <c r="H10" i="2" s="1"/>
</calcChain>
</file>

<file path=xl/sharedStrings.xml><?xml version="1.0" encoding="utf-8"?>
<sst xmlns="http://schemas.openxmlformats.org/spreadsheetml/2006/main" count="119" uniqueCount="80">
  <si>
    <t>Opatření SCLLD v PRV</t>
  </si>
  <si>
    <t>F1 - Investice do zemědělských podniků</t>
  </si>
  <si>
    <t>F2 - Lesnická infrastruktura</t>
  </si>
  <si>
    <t>F3 - Zemědělská infrastruktura</t>
  </si>
  <si>
    <t>F4 - Podpora investic na založení nebo rozvoj nezemědělských činností</t>
  </si>
  <si>
    <t>F5 - Neproduktivní investice v lesích</t>
  </si>
  <si>
    <t>F6 - Investice do lesnických technologií a zpracování lesnických produktů, jejich mobilizace a uvádění na trh</t>
  </si>
  <si>
    <t>F7 - spolupráce MAS</t>
  </si>
  <si>
    <t>Zbývající alokace</t>
  </si>
  <si>
    <t>Zbývající alokace pro další Výzvy</t>
  </si>
  <si>
    <t>Předpokládaný temín vyhlášení Výzvy</t>
  </si>
  <si>
    <t>N</t>
  </si>
  <si>
    <t xml:space="preserve">Článek 20 </t>
  </si>
  <si>
    <t>ukončena administrace</t>
  </si>
  <si>
    <t>Obec Kohoutov</t>
  </si>
  <si>
    <t>V obecním lese Kohoutov vlastní technikou</t>
  </si>
  <si>
    <t>Vladislav Vlačiha</t>
  </si>
  <si>
    <t>Pořízení lesnické techniky</t>
  </si>
  <si>
    <t>Jaroslav Prouza</t>
  </si>
  <si>
    <t>Pořízení traktorového lesnického navijáku a čelního rampovače</t>
  </si>
  <si>
    <t>Obec Chotěvice</t>
  </si>
  <si>
    <t>Nákup vyvážecího vleku s hydraulickou rukou</t>
  </si>
  <si>
    <t>F6 - INVESTICE DO LESNICKÝCH TECHNOLOGIÍ A ZPRACOVÁNÍ LESNICKÝCH PRODUKTŮ, JEJICH MOBILZACE A UVÁDĚNÍ NA TRH</t>
  </si>
  <si>
    <t>Poznámka</t>
  </si>
  <si>
    <t>Dotace po ŽOP – zde bude aktuálně Kč</t>
  </si>
  <si>
    <t>Celkové způsobilé výdaje</t>
  </si>
  <si>
    <t>Název žadatele</t>
  </si>
  <si>
    <t>Název projektu</t>
  </si>
  <si>
    <t>Výzva č. 2</t>
  </si>
  <si>
    <t>Lesní stezka KOHOUTOV</t>
  </si>
  <si>
    <t>Obec Suchovršice</t>
  </si>
  <si>
    <t>Lesní park Suchovršice-Lhotka</t>
  </si>
  <si>
    <t>Město Úpice</t>
  </si>
  <si>
    <t>Posílení rekreační funkce městských lesů Úpice</t>
  </si>
  <si>
    <t>F5 - NEPRODUKTIVNÍ INVESTICE V LESÍCH</t>
  </si>
  <si>
    <t>Vlastimil Vlček</t>
  </si>
  <si>
    <t>Mobilní restaurátorská dílna</t>
  </si>
  <si>
    <t>Miroslav Popov</t>
  </si>
  <si>
    <t xml:space="preserve">Pořízení nové výrobní technologie pro zpracování  kompozitních materiálů </t>
  </si>
  <si>
    <t>Milan Horák</t>
  </si>
  <si>
    <t>Pilařská výroba</t>
  </si>
  <si>
    <t>REST.TU s.r.o.</t>
  </si>
  <si>
    <t>Vybavení klempířské dílny</t>
  </si>
  <si>
    <t>F4 - PODPORA INVESTIC NA ZALOŽENÍ NEBO ROZVOJ NEZEMĚDĚLSKÝCH ČINNOSTÍ</t>
  </si>
  <si>
    <t>Václav Klecar</t>
  </si>
  <si>
    <t>Technická vybavenost</t>
  </si>
  <si>
    <t>MVDr. Tomáš Krejčí</t>
  </si>
  <si>
    <t>Zvýšení celkové výkonnosti a udržitelnosti zemědělského podniku</t>
  </si>
  <si>
    <t>Bonafarm, s.r.o</t>
  </si>
  <si>
    <t>Pořízení techniky začínajícího zemědělce</t>
  </si>
  <si>
    <t>F1 - INVESTICE DO ZEMĚDĚLSKÝCH PODNIKŮ</t>
  </si>
  <si>
    <t>Přidělená dotace dle smlouvy</t>
  </si>
  <si>
    <t>Výzva č. 1</t>
  </si>
  <si>
    <t xml:space="preserve">PRV: INVESTICE DO ZEMĚDĚLSKÝCH PODNIKŮ </t>
  </si>
  <si>
    <t>Celkem</t>
  </si>
  <si>
    <t>PRV: NEPRODUKTIVNÍ INVESTICE V LESÍCH</t>
  </si>
  <si>
    <t>PRV: PODPORA INVESTIC NA ZALOŽENÍ NEBO ROZVOJ NEZEMĚDĚLSKÝCH ČINNOSTÍ</t>
  </si>
  <si>
    <t>PRV: INVESTICE DO LESNICKÝCH TECHNOLOGIÍ A ZPRACOVÁNÍ LESNICKÝCH PRODUKTŮ, JEJICH MOBILIZACE A UVÁDĚNÍ NA TRH</t>
  </si>
  <si>
    <t>Vybrané projekty</t>
  </si>
  <si>
    <t>Přijaté žádosti</t>
  </si>
  <si>
    <t xml:space="preserve">Vybrané žádosti </t>
  </si>
  <si>
    <t xml:space="preserve">Po zpracování SZIF </t>
  </si>
  <si>
    <r>
      <t xml:space="preserve">DLE SMLOUVY NA SCLLD
</t>
    </r>
    <r>
      <rPr>
        <sz val="12"/>
        <rFont val="Calibri"/>
        <family val="2"/>
        <charset val="238"/>
      </rPr>
      <t xml:space="preserve">Příspěvek EU = výše dotace </t>
    </r>
  </si>
  <si>
    <t>Projekty</t>
  </si>
  <si>
    <t>Částka</t>
  </si>
  <si>
    <t>podepsaná dohoda a v realizaci</t>
  </si>
  <si>
    <t>v administraci</t>
  </si>
  <si>
    <t>Částka ve výzvách</t>
  </si>
  <si>
    <t>Alokace MZE ČR</t>
  </si>
  <si>
    <t>Sankce za nesplnění milníků</t>
  </si>
  <si>
    <t>Zbývá rozdělit</t>
  </si>
  <si>
    <r>
      <t xml:space="preserve">ČERPÁNÍ k 31.5.2020
</t>
    </r>
    <r>
      <rPr>
        <sz val="12"/>
        <rFont val="Calibri"/>
        <family val="2"/>
        <charset val="238"/>
      </rPr>
      <t>Příspěvek EU = výše dotace</t>
    </r>
  </si>
  <si>
    <t>Sankce za nečerpání k 31.12.2019</t>
  </si>
  <si>
    <t xml:space="preserve">Přesun do článku 20 </t>
  </si>
  <si>
    <t xml:space="preserve">Žádosti ve fázi zpracování SZIF - k 31.5.2020 </t>
  </si>
  <si>
    <t>Alokace pro Výzvy po 31.5.2020 a po sankci</t>
  </si>
  <si>
    <t>VI.20</t>
  </si>
  <si>
    <t>XII.20</t>
  </si>
  <si>
    <t>RUŠENÍ FICHE</t>
  </si>
  <si>
    <t xml:space="preserve"> po sankci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</si>
</sst>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Kč&quot;;[Red]\-#,##0\ &quot;Kč&quot;"/>
    <numFmt numFmtId="164" formatCode="#,##0\ &quot;Kč&quot;"/>
    <numFmt numFmtId="165" formatCode="#,##0.00\ &quot;Kč&quot;"/>
    <numFmt numFmtId="166" formatCode="#,##0\ &quot;Kč&quot;;[Red]#,##0\ &quot;Kč&quot;"/>
  </numFmts>
  <fonts count="9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2"/>
      <name val="Calibr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0">
    <xf numFmtId="0" fontId="0" fillId="0" borderId="0" xfId="0"/>
    <xf numFmtId="0" fontId="1" fillId="0" borderId="0" xfId="1" applyAlignment="1">
      <alignment wrapText="1"/>
    </xf>
    <xf numFmtId="0" fontId="1" fillId="0" borderId="0" xfId="1" applyAlignment="1">
      <alignment horizontal="left" vertical="top" wrapText="1"/>
    </xf>
    <xf numFmtId="0" fontId="1" fillId="0" borderId="0" xfId="1" applyFont="1" applyAlignment="1">
      <alignment wrapText="1"/>
    </xf>
    <xf numFmtId="4" fontId="1" fillId="0" borderId="0" xfId="1" applyNumberFormat="1" applyAlignment="1">
      <alignment wrapText="1"/>
    </xf>
    <xf numFmtId="4" fontId="1" fillId="0" borderId="0" xfId="1" applyNumberFormat="1" applyAlignment="1">
      <alignment horizontal="left" vertical="top" wrapText="1"/>
    </xf>
    <xf numFmtId="164" fontId="0" fillId="4" borderId="1" xfId="0" applyNumberFormat="1" applyFill="1" applyBorder="1" applyAlignment="1">
      <alignment horizontal="center" vertical="center" wrapText="1"/>
    </xf>
    <xf numFmtId="6" fontId="0" fillId="4" borderId="1" xfId="0" applyNumberForma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6" fontId="0" fillId="3" borderId="1" xfId="0" applyNumberFormat="1" applyFill="1" applyBorder="1" applyAlignment="1">
      <alignment horizontal="center" vertical="center" wrapText="1"/>
    </xf>
    <xf numFmtId="164" fontId="0" fillId="6" borderId="1" xfId="0" applyNumberFormat="1" applyFill="1" applyBorder="1" applyAlignment="1">
      <alignment horizontal="center" vertical="center" wrapText="1"/>
    </xf>
    <xf numFmtId="6" fontId="1" fillId="0" borderId="0" xfId="1" applyNumberFormat="1" applyAlignment="1">
      <alignment wrapText="1"/>
    </xf>
    <xf numFmtId="0" fontId="0" fillId="0" borderId="5" xfId="0" applyBorder="1"/>
    <xf numFmtId="6" fontId="0" fillId="2" borderId="6" xfId="0" applyNumberFormat="1" applyFill="1" applyBorder="1"/>
    <xf numFmtId="164" fontId="0" fillId="2" borderId="1" xfId="0" applyNumberFormat="1" applyFill="1" applyBorder="1" applyAlignment="1">
      <alignment wrapText="1"/>
    </xf>
    <xf numFmtId="6" fontId="0" fillId="2" borderId="1" xfId="0" applyNumberForma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7" xfId="0" applyBorder="1"/>
    <xf numFmtId="6" fontId="0" fillId="0" borderId="6" xfId="0" applyNumberFormat="1" applyBorder="1"/>
    <xf numFmtId="0" fontId="0" fillId="0" borderId="15" xfId="0" applyBorder="1"/>
    <xf numFmtId="164" fontId="0" fillId="2" borderId="2" xfId="0" applyNumberFormat="1" applyFill="1" applyBorder="1" applyAlignment="1">
      <alignment wrapText="1"/>
    </xf>
    <xf numFmtId="3" fontId="0" fillId="2" borderId="1" xfId="0" applyNumberFormat="1" applyFill="1" applyBorder="1" applyAlignment="1">
      <alignment wrapText="1"/>
    </xf>
    <xf numFmtId="6" fontId="0" fillId="0" borderId="1" xfId="0" applyNumberFormat="1" applyBorder="1"/>
    <xf numFmtId="0" fontId="0" fillId="0" borderId="0" xfId="0" applyBorder="1" applyAlignment="1">
      <alignment horizontal="center" wrapText="1"/>
    </xf>
    <xf numFmtId="0" fontId="0" fillId="0" borderId="0" xfId="0" applyBorder="1"/>
    <xf numFmtId="6" fontId="0" fillId="0" borderId="0" xfId="0" applyNumberFormat="1" applyBorder="1"/>
    <xf numFmtId="6" fontId="3" fillId="0" borderId="0" xfId="0" applyNumberFormat="1" applyFont="1" applyBorder="1"/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0" fillId="2" borderId="12" xfId="0" applyFill="1" applyBorder="1" applyAlignment="1">
      <alignment wrapText="1"/>
    </xf>
    <xf numFmtId="6" fontId="0" fillId="0" borderId="12" xfId="0" applyNumberFormat="1" applyBorder="1"/>
    <xf numFmtId="0" fontId="0" fillId="0" borderId="11" xfId="0" applyBorder="1"/>
    <xf numFmtId="0" fontId="0" fillId="2" borderId="6" xfId="0" applyFill="1" applyBorder="1" applyAlignment="1">
      <alignment wrapText="1"/>
    </xf>
    <xf numFmtId="0" fontId="0" fillId="0" borderId="17" xfId="0" applyBorder="1" applyAlignment="1">
      <alignment horizontal="center" wrapText="1"/>
    </xf>
    <xf numFmtId="0" fontId="0" fillId="0" borderId="18" xfId="0" applyBorder="1"/>
    <xf numFmtId="6" fontId="0" fillId="0" borderId="18" xfId="0" applyNumberFormat="1" applyBorder="1"/>
    <xf numFmtId="6" fontId="3" fillId="0" borderId="18" xfId="0" applyNumberFormat="1" applyFont="1" applyBorder="1"/>
    <xf numFmtId="0" fontId="0" fillId="0" borderId="19" xfId="0" applyBorder="1"/>
    <xf numFmtId="164" fontId="4" fillId="2" borderId="18" xfId="0" applyNumberFormat="1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164" fontId="0" fillId="0" borderId="18" xfId="0" applyNumberFormat="1" applyBorder="1"/>
    <xf numFmtId="0" fontId="0" fillId="2" borderId="18" xfId="0" applyFill="1" applyBorder="1"/>
    <xf numFmtId="6" fontId="0" fillId="2" borderId="18" xfId="0" applyNumberFormat="1" applyFill="1" applyBorder="1"/>
    <xf numFmtId="0" fontId="3" fillId="0" borderId="18" xfId="0" applyFont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0" fillId="2" borderId="4" xfId="0" applyFill="1" applyBorder="1" applyAlignment="1">
      <alignment vertical="center" wrapText="1"/>
    </xf>
    <xf numFmtId="164" fontId="0" fillId="2" borderId="4" xfId="0" applyNumberFormat="1" applyFill="1" applyBorder="1" applyAlignment="1">
      <alignment vertical="center" wrapText="1"/>
    </xf>
    <xf numFmtId="6" fontId="0" fillId="2" borderId="4" xfId="0" applyNumberFormat="1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6" fontId="0" fillId="2" borderId="1" xfId="0" applyNumberFormat="1" applyFill="1" applyBorder="1" applyAlignment="1">
      <alignment vertical="center" wrapText="1"/>
    </xf>
    <xf numFmtId="164" fontId="0" fillId="2" borderId="1" xfId="0" applyNumberForma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6" fontId="3" fillId="9" borderId="18" xfId="0" applyNumberFormat="1" applyFont="1" applyFill="1" applyBorder="1"/>
    <xf numFmtId="164" fontId="4" fillId="9" borderId="18" xfId="0" applyNumberFormat="1" applyFont="1" applyFill="1" applyBorder="1" applyAlignment="1">
      <alignment wrapText="1"/>
    </xf>
    <xf numFmtId="6" fontId="0" fillId="2" borderId="12" xfId="0" applyNumberFormat="1" applyFill="1" applyBorder="1"/>
    <xf numFmtId="6" fontId="0" fillId="2" borderId="1" xfId="0" applyNumberFormat="1" applyFill="1" applyBorder="1"/>
    <xf numFmtId="0" fontId="0" fillId="0" borderId="20" xfId="0" applyBorder="1" applyAlignment="1">
      <alignment horizontal="center" wrapText="1"/>
    </xf>
    <xf numFmtId="0" fontId="0" fillId="2" borderId="6" xfId="0" applyFill="1" applyBorder="1" applyAlignment="1">
      <alignment vertical="center" wrapText="1"/>
    </xf>
    <xf numFmtId="6" fontId="0" fillId="2" borderId="6" xfId="0" applyNumberFormat="1" applyFill="1" applyBorder="1" applyAlignment="1">
      <alignment vertical="center" wrapText="1"/>
    </xf>
    <xf numFmtId="164" fontId="0" fillId="2" borderId="6" xfId="0" applyNumberForma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0" fillId="0" borderId="14" xfId="0" applyBorder="1" applyAlignment="1">
      <alignment horizontal="center" wrapText="1"/>
    </xf>
    <xf numFmtId="0" fontId="0" fillId="0" borderId="28" xfId="0" applyBorder="1"/>
    <xf numFmtId="0" fontId="0" fillId="0" borderId="14" xfId="0" applyBorder="1"/>
    <xf numFmtId="6" fontId="0" fillId="0" borderId="29" xfId="0" applyNumberFormat="1" applyBorder="1"/>
    <xf numFmtId="164" fontId="4" fillId="9" borderId="29" xfId="0" applyNumberFormat="1" applyFont="1" applyFill="1" applyBorder="1" applyAlignment="1">
      <alignment wrapText="1"/>
    </xf>
    <xf numFmtId="164" fontId="4" fillId="2" borderId="29" xfId="0" applyNumberFormat="1" applyFont="1" applyFill="1" applyBorder="1" applyAlignment="1">
      <alignment wrapText="1"/>
    </xf>
    <xf numFmtId="0" fontId="0" fillId="0" borderId="30" xfId="0" applyBorder="1"/>
    <xf numFmtId="0" fontId="0" fillId="2" borderId="12" xfId="0" applyFill="1" applyBorder="1" applyAlignment="1">
      <alignment horizontal="left" vertical="center" wrapText="1"/>
    </xf>
    <xf numFmtId="6" fontId="0" fillId="2" borderId="12" xfId="0" applyNumberFormat="1" applyFill="1" applyBorder="1" applyAlignment="1">
      <alignment horizontal="right" vertical="center" wrapText="1"/>
    </xf>
    <xf numFmtId="164" fontId="0" fillId="2" borderId="12" xfId="0" applyNumberFormat="1" applyFill="1" applyBorder="1" applyAlignment="1">
      <alignment horizontal="right" vertical="center" wrapText="1"/>
    </xf>
    <xf numFmtId="0" fontId="0" fillId="0" borderId="11" xfId="0" applyBorder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164" fontId="0" fillId="0" borderId="0" xfId="0" applyNumberFormat="1"/>
    <xf numFmtId="6" fontId="0" fillId="6" borderId="2" xfId="0" applyNumberFormat="1" applyFill="1" applyBorder="1" applyAlignment="1">
      <alignment horizontal="center" vertical="center" wrapText="1"/>
    </xf>
    <xf numFmtId="6" fontId="0" fillId="10" borderId="6" xfId="0" applyNumberFormat="1" applyFill="1" applyBorder="1" applyAlignment="1">
      <alignment horizontal="center" vertical="center" wrapText="1"/>
    </xf>
    <xf numFmtId="164" fontId="0" fillId="10" borderId="6" xfId="0" applyNumberFormat="1" applyFill="1" applyBorder="1" applyAlignment="1">
      <alignment horizontal="center" vertical="center" wrapText="1"/>
    </xf>
    <xf numFmtId="6" fontId="0" fillId="4" borderId="4" xfId="0" applyNumberFormat="1" applyFill="1" applyBorder="1" applyAlignment="1">
      <alignment horizontal="center" vertical="center" wrapText="1"/>
    </xf>
    <xf numFmtId="164" fontId="0" fillId="4" borderId="4" xfId="0" applyNumberFormat="1" applyFill="1" applyBorder="1" applyAlignment="1">
      <alignment horizontal="center" vertical="center" wrapText="1"/>
    </xf>
    <xf numFmtId="6" fontId="0" fillId="4" borderId="35" xfId="0" applyNumberFormat="1" applyFill="1" applyBorder="1" applyAlignment="1">
      <alignment horizontal="center" vertical="center" wrapText="1"/>
    </xf>
    <xf numFmtId="6" fontId="0" fillId="3" borderId="36" xfId="0" applyNumberFormat="1" applyFill="1" applyBorder="1" applyAlignment="1">
      <alignment horizontal="center" vertical="center" wrapText="1"/>
    </xf>
    <xf numFmtId="6" fontId="0" fillId="4" borderId="36" xfId="0" applyNumberFormat="1" applyFill="1" applyBorder="1" applyAlignment="1">
      <alignment horizontal="center" vertical="center" wrapText="1"/>
    </xf>
    <xf numFmtId="6" fontId="0" fillId="6" borderId="36" xfId="0" applyNumberFormat="1" applyFill="1" applyBorder="1" applyAlignment="1">
      <alignment horizontal="center" vertical="center" wrapText="1"/>
    </xf>
    <xf numFmtId="6" fontId="0" fillId="10" borderId="37" xfId="0" applyNumberFormat="1" applyFill="1" applyBorder="1" applyAlignment="1">
      <alignment horizontal="center" vertical="center" wrapText="1"/>
    </xf>
    <xf numFmtId="0" fontId="0" fillId="4" borderId="38" xfId="0" applyFill="1" applyBorder="1" applyAlignment="1">
      <alignment horizontal="left" vertical="center" wrapText="1"/>
    </xf>
    <xf numFmtId="0" fontId="0" fillId="3" borderId="39" xfId="0" applyFill="1" applyBorder="1" applyAlignment="1">
      <alignment horizontal="left" vertical="center" wrapText="1"/>
    </xf>
    <xf numFmtId="0" fontId="0" fillId="4" borderId="39" xfId="0" applyFill="1" applyBorder="1" applyAlignment="1">
      <alignment horizontal="left" vertical="center" wrapText="1"/>
    </xf>
    <xf numFmtId="0" fontId="0" fillId="6" borderId="39" xfId="0" applyFill="1" applyBorder="1" applyAlignment="1">
      <alignment horizontal="left" vertical="center" wrapText="1"/>
    </xf>
    <xf numFmtId="0" fontId="0" fillId="10" borderId="40" xfId="0" applyFill="1" applyBorder="1" applyAlignment="1">
      <alignment horizontal="left" vertical="center" wrapText="1"/>
    </xf>
    <xf numFmtId="4" fontId="1" fillId="3" borderId="36" xfId="1" applyNumberFormat="1" applyFill="1" applyBorder="1" applyAlignment="1">
      <alignment horizontal="center" vertical="center" wrapText="1"/>
    </xf>
    <xf numFmtId="4" fontId="1" fillId="4" borderId="36" xfId="1" applyNumberFormat="1" applyFill="1" applyBorder="1" applyAlignment="1">
      <alignment horizontal="center" vertical="center" wrapText="1"/>
    </xf>
    <xf numFmtId="4" fontId="1" fillId="6" borderId="36" xfId="1" applyNumberFormat="1" applyFill="1" applyBorder="1" applyAlignment="1">
      <alignment horizontal="center" vertical="center" wrapText="1"/>
    </xf>
    <xf numFmtId="4" fontId="1" fillId="10" borderId="37" xfId="1" applyNumberFormat="1" applyFill="1" applyBorder="1" applyAlignment="1">
      <alignment horizontal="left" vertical="center" wrapText="1"/>
    </xf>
    <xf numFmtId="0" fontId="7" fillId="5" borderId="31" xfId="1" applyFont="1" applyFill="1" applyBorder="1" applyAlignment="1">
      <alignment horizontal="center" vertical="center" wrapText="1"/>
    </xf>
    <xf numFmtId="0" fontId="7" fillId="5" borderId="33" xfId="1" applyFont="1" applyFill="1" applyBorder="1" applyAlignment="1">
      <alignment horizontal="center" vertical="center" wrapText="1"/>
    </xf>
    <xf numFmtId="0" fontId="7" fillId="5" borderId="18" xfId="1" applyFont="1" applyFill="1" applyBorder="1" applyAlignment="1">
      <alignment horizontal="center" vertical="center" wrapText="1"/>
    </xf>
    <xf numFmtId="0" fontId="7" fillId="5" borderId="32" xfId="1" applyFont="1" applyFill="1" applyBorder="1" applyAlignment="1">
      <alignment horizontal="center" vertical="center" wrapText="1"/>
    </xf>
    <xf numFmtId="6" fontId="3" fillId="2" borderId="18" xfId="0" applyNumberFormat="1" applyFont="1" applyFill="1" applyBorder="1"/>
    <xf numFmtId="0" fontId="0" fillId="0" borderId="0" xfId="0" applyAlignment="1">
      <alignment wrapText="1"/>
    </xf>
    <xf numFmtId="165" fontId="0" fillId="0" borderId="0" xfId="0" applyNumberFormat="1" applyAlignment="1">
      <alignment wrapText="1"/>
    </xf>
    <xf numFmtId="0" fontId="0" fillId="6" borderId="13" xfId="0" applyFill="1" applyBorder="1" applyAlignment="1">
      <alignment wrapText="1"/>
    </xf>
    <xf numFmtId="0" fontId="0" fillId="6" borderId="9" xfId="0" applyFill="1" applyBorder="1" applyAlignment="1">
      <alignment wrapText="1"/>
    </xf>
    <xf numFmtId="165" fontId="0" fillId="6" borderId="7" xfId="0" applyNumberFormat="1" applyFill="1" applyBorder="1" applyAlignment="1">
      <alignment wrapText="1"/>
    </xf>
    <xf numFmtId="0" fontId="0" fillId="3" borderId="10" xfId="0" applyFont="1" applyFill="1" applyBorder="1" applyAlignment="1">
      <alignment wrapText="1"/>
    </xf>
    <xf numFmtId="165" fontId="0" fillId="3" borderId="5" xfId="0" applyNumberFormat="1" applyFont="1" applyFill="1" applyBorder="1" applyAlignment="1">
      <alignment wrapText="1"/>
    </xf>
    <xf numFmtId="0" fontId="0" fillId="3" borderId="34" xfId="0" applyFont="1" applyFill="1" applyBorder="1" applyAlignment="1">
      <alignment wrapText="1"/>
    </xf>
    <xf numFmtId="165" fontId="0" fillId="3" borderId="8" xfId="0" applyNumberFormat="1" applyFont="1" applyFill="1" applyBorder="1" applyAlignment="1">
      <alignment wrapText="1"/>
    </xf>
    <xf numFmtId="0" fontId="2" fillId="11" borderId="17" xfId="0" applyFont="1" applyFill="1" applyBorder="1" applyAlignment="1">
      <alignment wrapText="1"/>
    </xf>
    <xf numFmtId="0" fontId="2" fillId="11" borderId="19" xfId="0" applyFont="1" applyFill="1" applyBorder="1" applyAlignment="1">
      <alignment wrapText="1"/>
    </xf>
    <xf numFmtId="165" fontId="1" fillId="6" borderId="43" xfId="1" applyNumberFormat="1" applyFill="1" applyBorder="1" applyAlignment="1">
      <alignment wrapText="1"/>
    </xf>
    <xf numFmtId="0" fontId="0" fillId="6" borderId="44" xfId="0" applyFill="1" applyBorder="1" applyAlignment="1">
      <alignment wrapText="1"/>
    </xf>
    <xf numFmtId="165" fontId="0" fillId="6" borderId="15" xfId="0" applyNumberFormat="1" applyFill="1" applyBorder="1" applyAlignment="1">
      <alignment wrapText="1"/>
    </xf>
    <xf numFmtId="0" fontId="0" fillId="5" borderId="17" xfId="0" applyFill="1" applyBorder="1" applyAlignment="1">
      <alignment wrapText="1"/>
    </xf>
    <xf numFmtId="165" fontId="0" fillId="5" borderId="19" xfId="0" applyNumberFormat="1" applyFill="1" applyBorder="1" applyAlignment="1">
      <alignment wrapText="1"/>
    </xf>
    <xf numFmtId="164" fontId="0" fillId="3" borderId="45" xfId="0" applyNumberFormat="1" applyFill="1" applyBorder="1" applyAlignment="1">
      <alignment horizontal="center" vertical="center" wrapText="1"/>
    </xf>
    <xf numFmtId="164" fontId="0" fillId="4" borderId="45" xfId="0" applyNumberFormat="1" applyFill="1" applyBorder="1" applyAlignment="1">
      <alignment horizontal="center" vertical="center" wrapText="1"/>
    </xf>
    <xf numFmtId="0" fontId="7" fillId="5" borderId="47" xfId="1" applyFont="1" applyFill="1" applyBorder="1" applyAlignment="1">
      <alignment horizontal="center" vertical="center" wrapText="1"/>
    </xf>
    <xf numFmtId="164" fontId="0" fillId="3" borderId="36" xfId="0" applyNumberFormat="1" applyFill="1" applyBorder="1" applyAlignment="1">
      <alignment horizontal="center" vertical="center" wrapText="1"/>
    </xf>
    <xf numFmtId="164" fontId="0" fillId="4" borderId="36" xfId="0" applyNumberFormat="1" applyFill="1" applyBorder="1" applyAlignment="1">
      <alignment horizontal="center" vertical="center" wrapText="1"/>
    </xf>
    <xf numFmtId="164" fontId="0" fillId="4" borderId="48" xfId="0" applyNumberFormat="1" applyFill="1" applyBorder="1" applyAlignment="1">
      <alignment horizontal="center" vertical="center" wrapText="1"/>
    </xf>
    <xf numFmtId="164" fontId="0" fillId="4" borderId="49" xfId="0" applyNumberFormat="1" applyFill="1" applyBorder="1" applyAlignment="1">
      <alignment horizontal="center" vertical="center" wrapText="1"/>
    </xf>
    <xf numFmtId="4" fontId="1" fillId="4" borderId="49" xfId="1" applyNumberFormat="1" applyFill="1" applyBorder="1" applyAlignment="1">
      <alignment horizontal="center" vertical="center" wrapText="1"/>
    </xf>
    <xf numFmtId="14" fontId="1" fillId="0" borderId="0" xfId="1" applyNumberFormat="1" applyAlignment="1">
      <alignment horizontal="left" vertical="top" wrapText="1"/>
    </xf>
    <xf numFmtId="164" fontId="1" fillId="0" borderId="0" xfId="1" applyNumberFormat="1" applyAlignment="1">
      <alignment horizontal="left" vertical="top" wrapText="1"/>
    </xf>
    <xf numFmtId="17" fontId="7" fillId="5" borderId="2" xfId="1" applyNumberFormat="1" applyFont="1" applyFill="1" applyBorder="1" applyAlignment="1">
      <alignment horizontal="center" vertical="center" wrapText="1"/>
    </xf>
    <xf numFmtId="165" fontId="1" fillId="0" borderId="0" xfId="1" applyNumberFormat="1" applyAlignment="1">
      <alignment wrapText="1"/>
    </xf>
    <xf numFmtId="165" fontId="0" fillId="0" borderId="0" xfId="0" applyNumberFormat="1"/>
    <xf numFmtId="6" fontId="0" fillId="12" borderId="3" xfId="0" applyNumberFormat="1" applyFill="1" applyBorder="1" applyAlignment="1">
      <alignment horizontal="center" vertical="center" wrapText="1"/>
    </xf>
    <xf numFmtId="6" fontId="0" fillId="12" borderId="2" xfId="0" applyNumberFormat="1" applyFill="1" applyBorder="1" applyAlignment="1">
      <alignment horizontal="center" vertical="center" wrapText="1"/>
    </xf>
    <xf numFmtId="6" fontId="0" fillId="13" borderId="2" xfId="0" applyNumberFormat="1" applyFill="1" applyBorder="1" applyAlignment="1">
      <alignment horizontal="center" vertical="center" wrapText="1"/>
    </xf>
    <xf numFmtId="166" fontId="0" fillId="6" borderId="45" xfId="0" applyNumberFormat="1" applyFill="1" applyBorder="1" applyAlignment="1">
      <alignment horizontal="center" vertical="center" wrapText="1"/>
    </xf>
    <xf numFmtId="166" fontId="0" fillId="6" borderId="36" xfId="0" applyNumberFormat="1" applyFill="1" applyBorder="1" applyAlignment="1">
      <alignment horizontal="center" vertical="center" wrapText="1"/>
    </xf>
    <xf numFmtId="166" fontId="0" fillId="10" borderId="46" xfId="0" applyNumberFormat="1" applyFill="1" applyBorder="1" applyAlignment="1">
      <alignment horizontal="center" vertical="center" wrapText="1"/>
    </xf>
    <xf numFmtId="166" fontId="0" fillId="10" borderId="37" xfId="0" applyNumberFormat="1" applyFill="1" applyBorder="1" applyAlignment="1">
      <alignment horizontal="center" vertical="center" wrapText="1"/>
    </xf>
    <xf numFmtId="0" fontId="7" fillId="5" borderId="24" xfId="1" applyFont="1" applyFill="1" applyBorder="1" applyAlignment="1">
      <alignment horizontal="center" vertical="center" wrapText="1"/>
    </xf>
    <xf numFmtId="164" fontId="0" fillId="4" borderId="12" xfId="0" applyNumberFormat="1" applyFill="1" applyBorder="1" applyAlignment="1">
      <alignment horizontal="center" vertical="center" wrapText="1"/>
    </xf>
    <xf numFmtId="166" fontId="0" fillId="6" borderId="1" xfId="0" applyNumberFormat="1" applyFill="1" applyBorder="1" applyAlignment="1">
      <alignment horizontal="center" vertical="center" wrapText="1"/>
    </xf>
    <xf numFmtId="166" fontId="0" fillId="10" borderId="6" xfId="0" applyNumberForma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wrapText="1"/>
    </xf>
    <xf numFmtId="0" fontId="3" fillId="8" borderId="18" xfId="0" applyFont="1" applyFill="1" applyBorder="1" applyAlignment="1">
      <alignment horizontal="center" wrapText="1"/>
    </xf>
    <xf numFmtId="0" fontId="3" fillId="8" borderId="19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7" borderId="23" xfId="0" applyFont="1" applyFill="1" applyBorder="1" applyAlignment="1">
      <alignment horizontal="center" wrapText="1"/>
    </xf>
    <xf numFmtId="0" fontId="3" fillId="7" borderId="25" xfId="0" applyFont="1" applyFill="1" applyBorder="1" applyAlignment="1">
      <alignment horizontal="center" wrapText="1"/>
    </xf>
    <xf numFmtId="0" fontId="3" fillId="7" borderId="27" xfId="0" applyFont="1" applyFill="1" applyBorder="1" applyAlignment="1">
      <alignment horizontal="center" wrapText="1"/>
    </xf>
    <xf numFmtId="0" fontId="3" fillId="7" borderId="20" xfId="0" applyFont="1" applyFill="1" applyBorder="1" applyAlignment="1">
      <alignment horizontal="center" wrapText="1"/>
    </xf>
    <xf numFmtId="0" fontId="3" fillId="7" borderId="21" xfId="0" applyFont="1" applyFill="1" applyBorder="1" applyAlignment="1">
      <alignment horizontal="center" wrapText="1"/>
    </xf>
    <xf numFmtId="0" fontId="3" fillId="7" borderId="22" xfId="0" applyFont="1" applyFill="1" applyBorder="1" applyAlignment="1">
      <alignment horizontal="center" wrapText="1"/>
    </xf>
    <xf numFmtId="0" fontId="3" fillId="7" borderId="17" xfId="0" applyFont="1" applyFill="1" applyBorder="1" applyAlignment="1">
      <alignment horizontal="center" wrapText="1"/>
    </xf>
    <xf numFmtId="0" fontId="3" fillId="7" borderId="18" xfId="0" applyFont="1" applyFill="1" applyBorder="1" applyAlignment="1">
      <alignment horizontal="center" wrapText="1"/>
    </xf>
    <xf numFmtId="0" fontId="3" fillId="7" borderId="19" xfId="0" applyFont="1" applyFill="1" applyBorder="1" applyAlignment="1">
      <alignment horizontal="center" wrapText="1"/>
    </xf>
    <xf numFmtId="4" fontId="1" fillId="7" borderId="41" xfId="1" applyNumberFormat="1" applyFont="1" applyFill="1" applyBorder="1" applyAlignment="1">
      <alignment horizontal="center" vertical="center" wrapText="1"/>
    </xf>
    <xf numFmtId="0" fontId="0" fillId="7" borderId="41" xfId="0" applyFill="1" applyBorder="1" applyAlignment="1">
      <alignment horizontal="center" vertical="center" wrapText="1"/>
    </xf>
    <xf numFmtId="0" fontId="0" fillId="7" borderId="42" xfId="0" applyFill="1" applyBorder="1" applyAlignment="1">
      <alignment horizontal="center" vertical="center" wrapText="1"/>
    </xf>
  </cellXfs>
  <cellStyles count="2">
    <cellStyle name="Normální" xfId="0" builtinId="0"/>
    <cellStyle name="Normální 2" xfId="1" xr:uid="{D9E6A6F1-9559-4AE6-A5D0-040D3FAC90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2F7EE-4E75-430C-B028-5DD94CC2A3ED}">
  <dimension ref="A1:I43"/>
  <sheetViews>
    <sheetView topLeftCell="A22" zoomScaleNormal="100" workbookViewId="0">
      <selection sqref="A1:I1"/>
    </sheetView>
  </sheetViews>
  <sheetFormatPr defaultRowHeight="14.4" x14ac:dyDescent="0.3"/>
  <cols>
    <col min="1" max="1" width="22.33203125" customWidth="1"/>
    <col min="2" max="2" width="65" customWidth="1"/>
    <col min="3" max="3" width="23.6640625" customWidth="1"/>
    <col min="4" max="4" width="23.88671875" bestFit="1" customWidth="1"/>
    <col min="5" max="5" width="18.33203125" bestFit="1" customWidth="1"/>
    <col min="6" max="7" width="18.33203125" customWidth="1"/>
    <col min="8" max="8" width="18.6640625" customWidth="1"/>
    <col min="9" max="9" width="20.6640625" customWidth="1"/>
  </cols>
  <sheetData>
    <row r="1" spans="1:9" ht="14.4" customHeight="1" thickBot="1" x14ac:dyDescent="0.35">
      <c r="A1" s="150" t="s">
        <v>53</v>
      </c>
      <c r="B1" s="151"/>
      <c r="C1" s="151"/>
      <c r="D1" s="151"/>
      <c r="E1" s="151"/>
      <c r="F1" s="151"/>
      <c r="G1" s="151"/>
      <c r="H1" s="151"/>
      <c r="I1" s="152"/>
    </row>
    <row r="2" spans="1:9" ht="29.4" thickBot="1" x14ac:dyDescent="0.35">
      <c r="A2" s="27" t="s">
        <v>52</v>
      </c>
      <c r="B2" s="28" t="s">
        <v>27</v>
      </c>
      <c r="C2" s="28" t="s">
        <v>26</v>
      </c>
      <c r="D2" s="29" t="s">
        <v>25</v>
      </c>
      <c r="E2" s="29" t="s">
        <v>58</v>
      </c>
      <c r="F2" s="29" t="s">
        <v>51</v>
      </c>
      <c r="G2" s="69" t="s">
        <v>61</v>
      </c>
      <c r="H2" s="29" t="s">
        <v>24</v>
      </c>
      <c r="I2" s="30" t="s">
        <v>23</v>
      </c>
    </row>
    <row r="3" spans="1:9" x14ac:dyDescent="0.3">
      <c r="A3" s="153" t="s">
        <v>50</v>
      </c>
      <c r="B3" s="31" t="s">
        <v>49</v>
      </c>
      <c r="C3" s="31" t="s">
        <v>48</v>
      </c>
      <c r="D3" s="58">
        <v>1000000</v>
      </c>
      <c r="E3" s="32">
        <v>700000</v>
      </c>
      <c r="F3" s="32">
        <v>700000</v>
      </c>
      <c r="G3" s="58">
        <v>693000</v>
      </c>
      <c r="H3" s="14">
        <v>693000</v>
      </c>
      <c r="I3" s="33"/>
    </row>
    <row r="4" spans="1:9" ht="17.25" customHeight="1" x14ac:dyDescent="0.3">
      <c r="A4" s="154"/>
      <c r="B4" s="16" t="s">
        <v>47</v>
      </c>
      <c r="C4" s="16" t="s">
        <v>46</v>
      </c>
      <c r="D4" s="59">
        <v>1000000</v>
      </c>
      <c r="E4" s="22">
        <v>600000</v>
      </c>
      <c r="F4" s="22">
        <v>600000</v>
      </c>
      <c r="G4" s="59">
        <v>600000</v>
      </c>
      <c r="H4" s="14">
        <v>600000</v>
      </c>
      <c r="I4" s="17"/>
    </row>
    <row r="5" spans="1:9" ht="15" thickBot="1" x14ac:dyDescent="0.35">
      <c r="A5" s="155"/>
      <c r="B5" s="34" t="s">
        <v>45</v>
      </c>
      <c r="C5" s="34" t="s">
        <v>44</v>
      </c>
      <c r="D5" s="13">
        <v>1232600</v>
      </c>
      <c r="E5" s="18">
        <v>739560</v>
      </c>
      <c r="F5" s="18">
        <v>739560</v>
      </c>
      <c r="G5" s="13">
        <v>739560</v>
      </c>
      <c r="H5" s="14">
        <v>739560</v>
      </c>
      <c r="I5" s="12"/>
    </row>
    <row r="6" spans="1:9" ht="15" thickBot="1" x14ac:dyDescent="0.35">
      <c r="A6" s="35" t="s">
        <v>54</v>
      </c>
      <c r="B6" s="36"/>
      <c r="C6" s="36"/>
      <c r="D6" s="37">
        <f>SUM(D3:D5)</f>
        <v>3232600</v>
      </c>
      <c r="E6" s="109">
        <f>SUM(E3:E5)</f>
        <v>2039560</v>
      </c>
      <c r="F6" s="109">
        <f>SUM(F3:F5)</f>
        <v>2039560</v>
      </c>
      <c r="G6" s="56">
        <f>SUM(G3:G5)</f>
        <v>2032560</v>
      </c>
      <c r="H6" s="38"/>
      <c r="I6" s="39"/>
    </row>
    <row r="7" spans="1:9" x14ac:dyDescent="0.3">
      <c r="A7" s="23"/>
      <c r="B7" s="24"/>
      <c r="C7" s="24"/>
      <c r="D7" s="24"/>
      <c r="E7" s="25"/>
      <c r="F7" s="25"/>
      <c r="G7" s="25"/>
      <c r="H7" s="26"/>
      <c r="I7" s="24"/>
    </row>
    <row r="9" spans="1:9" ht="15" thickBot="1" x14ac:dyDescent="0.35"/>
    <row r="10" spans="1:9" ht="15" customHeight="1" thickBot="1" x14ac:dyDescent="0.35">
      <c r="A10" s="161" t="s">
        <v>56</v>
      </c>
      <c r="B10" s="162"/>
      <c r="C10" s="162"/>
      <c r="D10" s="162"/>
      <c r="E10" s="162"/>
      <c r="F10" s="162"/>
      <c r="G10" s="162"/>
      <c r="H10" s="162"/>
      <c r="I10" s="163"/>
    </row>
    <row r="11" spans="1:9" ht="29.4" thickBot="1" x14ac:dyDescent="0.35">
      <c r="A11" s="65" t="s">
        <v>28</v>
      </c>
      <c r="B11" s="66" t="s">
        <v>27</v>
      </c>
      <c r="C11" s="67" t="s">
        <v>26</v>
      </c>
      <c r="D11" s="68" t="s">
        <v>25</v>
      </c>
      <c r="E11" s="66" t="s">
        <v>59</v>
      </c>
      <c r="F11" s="69" t="s">
        <v>60</v>
      </c>
      <c r="G11" s="69" t="s">
        <v>61</v>
      </c>
      <c r="H11" s="69" t="s">
        <v>24</v>
      </c>
      <c r="I11" s="70" t="s">
        <v>23</v>
      </c>
    </row>
    <row r="12" spans="1:9" x14ac:dyDescent="0.3">
      <c r="A12" s="153" t="s">
        <v>43</v>
      </c>
      <c r="B12" s="78" t="s">
        <v>42</v>
      </c>
      <c r="C12" s="78" t="s">
        <v>41</v>
      </c>
      <c r="D12" s="79">
        <v>303970</v>
      </c>
      <c r="E12" s="80">
        <v>136786</v>
      </c>
      <c r="F12" s="80">
        <v>136786</v>
      </c>
      <c r="G12" s="80">
        <v>0</v>
      </c>
      <c r="H12" s="80">
        <v>0</v>
      </c>
      <c r="I12" s="81" t="s">
        <v>13</v>
      </c>
    </row>
    <row r="13" spans="1:9" x14ac:dyDescent="0.3">
      <c r="A13" s="154"/>
      <c r="B13" s="16" t="s">
        <v>40</v>
      </c>
      <c r="C13" s="16" t="s">
        <v>39</v>
      </c>
      <c r="D13" s="15">
        <v>990000</v>
      </c>
      <c r="E13" s="14">
        <v>445500</v>
      </c>
      <c r="F13" s="14">
        <v>445500</v>
      </c>
      <c r="G13" s="14">
        <v>445500</v>
      </c>
      <c r="H13" s="14"/>
      <c r="I13" s="17"/>
    </row>
    <row r="14" spans="1:9" ht="14.25" customHeight="1" x14ac:dyDescent="0.3">
      <c r="A14" s="154"/>
      <c r="B14" s="16" t="s">
        <v>38</v>
      </c>
      <c r="C14" s="16" t="s">
        <v>37</v>
      </c>
      <c r="D14" s="21">
        <v>5000000</v>
      </c>
      <c r="E14" s="14">
        <v>2250000</v>
      </c>
      <c r="F14" s="14">
        <v>2250000</v>
      </c>
      <c r="G14" s="14">
        <v>2149842</v>
      </c>
      <c r="H14" s="14"/>
      <c r="I14" s="17"/>
    </row>
    <row r="15" spans="1:9" ht="15" thickBot="1" x14ac:dyDescent="0.35">
      <c r="A15" s="155"/>
      <c r="B15" s="61" t="s">
        <v>36</v>
      </c>
      <c r="C15" s="61" t="s">
        <v>35</v>
      </c>
      <c r="D15" s="62">
        <v>290000</v>
      </c>
      <c r="E15" s="63">
        <v>130500</v>
      </c>
      <c r="F15" s="63">
        <v>130500</v>
      </c>
      <c r="G15" s="63">
        <v>0</v>
      </c>
      <c r="H15" s="63">
        <v>0</v>
      </c>
      <c r="I15" s="12" t="s">
        <v>13</v>
      </c>
    </row>
    <row r="16" spans="1:9" ht="15" thickBot="1" x14ac:dyDescent="0.35">
      <c r="A16" s="71" t="s">
        <v>54</v>
      </c>
      <c r="B16" s="72"/>
      <c r="C16" s="73"/>
      <c r="D16" s="74">
        <f>SUM(D12:D15)</f>
        <v>6583970</v>
      </c>
      <c r="E16" s="76">
        <f>SUM(E12:E15)</f>
        <v>2962786</v>
      </c>
      <c r="F16" s="76">
        <f>SUM(F12:F15)</f>
        <v>2962786</v>
      </c>
      <c r="G16" s="75">
        <f>SUM(G12:G15)</f>
        <v>2595342</v>
      </c>
      <c r="H16" s="76"/>
      <c r="I16" s="77"/>
    </row>
    <row r="18" spans="1:9" ht="15" thickBot="1" x14ac:dyDescent="0.35"/>
    <row r="19" spans="1:9" ht="15" customHeight="1" thickBot="1" x14ac:dyDescent="0.35">
      <c r="A19" s="164" t="s">
        <v>55</v>
      </c>
      <c r="B19" s="165"/>
      <c r="C19" s="165"/>
      <c r="D19" s="165"/>
      <c r="E19" s="165"/>
      <c r="F19" s="165"/>
      <c r="G19" s="165"/>
      <c r="H19" s="165"/>
      <c r="I19" s="166"/>
    </row>
    <row r="20" spans="1:9" ht="29.4" thickBot="1" x14ac:dyDescent="0.35">
      <c r="A20" s="84" t="s">
        <v>28</v>
      </c>
      <c r="B20" s="83" t="s">
        <v>27</v>
      </c>
      <c r="C20" s="46" t="s">
        <v>26</v>
      </c>
      <c r="D20" s="45" t="s">
        <v>25</v>
      </c>
      <c r="E20" s="28" t="s">
        <v>59</v>
      </c>
      <c r="F20" s="82" t="s">
        <v>60</v>
      </c>
      <c r="G20" s="82" t="s">
        <v>61</v>
      </c>
      <c r="H20" s="45" t="s">
        <v>24</v>
      </c>
      <c r="I20" s="47" t="s">
        <v>23</v>
      </c>
    </row>
    <row r="21" spans="1:9" x14ac:dyDescent="0.3">
      <c r="A21" s="156" t="s">
        <v>34</v>
      </c>
      <c r="B21" s="48" t="s">
        <v>33</v>
      </c>
      <c r="C21" s="48" t="s">
        <v>32</v>
      </c>
      <c r="D21" s="49">
        <v>3196000</v>
      </c>
      <c r="E21" s="49">
        <v>3196000</v>
      </c>
      <c r="F21" s="49">
        <v>0</v>
      </c>
      <c r="G21" s="49">
        <v>0</v>
      </c>
      <c r="H21" s="49">
        <v>0</v>
      </c>
      <c r="I21" s="51" t="s">
        <v>13</v>
      </c>
    </row>
    <row r="22" spans="1:9" x14ac:dyDescent="0.3">
      <c r="A22" s="156"/>
      <c r="B22" s="16" t="s">
        <v>31</v>
      </c>
      <c r="C22" s="16" t="s">
        <v>30</v>
      </c>
      <c r="D22" s="14">
        <v>447942</v>
      </c>
      <c r="E22" s="14">
        <v>447942</v>
      </c>
      <c r="F22" s="14">
        <v>447942</v>
      </c>
      <c r="G22" s="14">
        <v>447942</v>
      </c>
      <c r="H22" s="14"/>
      <c r="I22" s="17"/>
    </row>
    <row r="23" spans="1:9" ht="15" thickBot="1" x14ac:dyDescent="0.35">
      <c r="A23" s="156"/>
      <c r="B23" s="41" t="s">
        <v>29</v>
      </c>
      <c r="C23" s="41" t="s">
        <v>14</v>
      </c>
      <c r="D23" s="20">
        <v>371655</v>
      </c>
      <c r="E23" s="20">
        <v>371655</v>
      </c>
      <c r="F23" s="20">
        <v>371655</v>
      </c>
      <c r="G23" s="20">
        <v>371655</v>
      </c>
      <c r="H23" s="20"/>
      <c r="I23" s="19"/>
    </row>
    <row r="24" spans="1:9" ht="15" thickBot="1" x14ac:dyDescent="0.35">
      <c r="A24" s="35" t="s">
        <v>54</v>
      </c>
      <c r="B24" s="36"/>
      <c r="C24" s="36"/>
      <c r="D24" s="42">
        <f>SUM(D21:D23)</f>
        <v>4015597</v>
      </c>
      <c r="E24" s="40">
        <f>SUM(E21:E23)</f>
        <v>4015597</v>
      </c>
      <c r="F24" s="40">
        <f>SUM(F21:F23)</f>
        <v>819597</v>
      </c>
      <c r="G24" s="57">
        <f>SUM(G21:G23)</f>
        <v>819597</v>
      </c>
      <c r="H24" s="40"/>
      <c r="I24" s="39"/>
    </row>
    <row r="26" spans="1:9" ht="15" thickBot="1" x14ac:dyDescent="0.35"/>
    <row r="27" spans="1:9" ht="15" customHeight="1" thickBot="1" x14ac:dyDescent="0.35">
      <c r="A27" s="158" t="s">
        <v>57</v>
      </c>
      <c r="B27" s="159"/>
      <c r="C27" s="159"/>
      <c r="D27" s="159"/>
      <c r="E27" s="159"/>
      <c r="F27" s="159"/>
      <c r="G27" s="159"/>
      <c r="H27" s="159"/>
      <c r="I27" s="160"/>
    </row>
    <row r="28" spans="1:9" ht="25.5" customHeight="1" thickBot="1" x14ac:dyDescent="0.35">
      <c r="A28" s="27" t="s">
        <v>28</v>
      </c>
      <c r="B28" s="28" t="s">
        <v>27</v>
      </c>
      <c r="C28" s="28" t="s">
        <v>26</v>
      </c>
      <c r="D28" s="29" t="s">
        <v>25</v>
      </c>
      <c r="E28" s="28" t="s">
        <v>59</v>
      </c>
      <c r="F28" s="82" t="s">
        <v>60</v>
      </c>
      <c r="G28" s="82" t="s">
        <v>61</v>
      </c>
      <c r="H28" s="29" t="s">
        <v>24</v>
      </c>
      <c r="I28" s="30" t="s">
        <v>23</v>
      </c>
    </row>
    <row r="29" spans="1:9" x14ac:dyDescent="0.3">
      <c r="A29" s="156" t="s">
        <v>22</v>
      </c>
      <c r="B29" s="48" t="s">
        <v>21</v>
      </c>
      <c r="C29" s="48" t="s">
        <v>20</v>
      </c>
      <c r="D29" s="50">
        <v>980000</v>
      </c>
      <c r="E29" s="49">
        <v>490000</v>
      </c>
      <c r="F29" s="49">
        <v>490000</v>
      </c>
      <c r="G29" s="49">
        <v>0</v>
      </c>
      <c r="H29" s="49">
        <v>0</v>
      </c>
      <c r="I29" s="51" t="s">
        <v>13</v>
      </c>
    </row>
    <row r="30" spans="1:9" x14ac:dyDescent="0.3">
      <c r="A30" s="156"/>
      <c r="B30" s="16" t="s">
        <v>19</v>
      </c>
      <c r="C30" s="16" t="s">
        <v>18</v>
      </c>
      <c r="D30" s="15">
        <v>140000</v>
      </c>
      <c r="E30" s="14">
        <v>70000</v>
      </c>
      <c r="F30" s="14">
        <v>70000</v>
      </c>
      <c r="G30" s="14">
        <v>70000</v>
      </c>
      <c r="H30" s="14">
        <v>33600</v>
      </c>
      <c r="I30" s="17"/>
    </row>
    <row r="31" spans="1:9" x14ac:dyDescent="0.3">
      <c r="A31" s="156"/>
      <c r="B31" s="52" t="s">
        <v>17</v>
      </c>
      <c r="C31" s="52" t="s">
        <v>16</v>
      </c>
      <c r="D31" s="53">
        <v>260000</v>
      </c>
      <c r="E31" s="54">
        <v>130000</v>
      </c>
      <c r="F31" s="54">
        <v>0</v>
      </c>
      <c r="G31" s="54">
        <v>0</v>
      </c>
      <c r="H31" s="54">
        <v>0</v>
      </c>
      <c r="I31" s="55" t="s">
        <v>13</v>
      </c>
    </row>
    <row r="32" spans="1:9" ht="15" thickBot="1" x14ac:dyDescent="0.35">
      <c r="A32" s="157"/>
      <c r="B32" s="61" t="s">
        <v>15</v>
      </c>
      <c r="C32" s="61" t="s">
        <v>14</v>
      </c>
      <c r="D32" s="62">
        <v>780000</v>
      </c>
      <c r="E32" s="63">
        <v>390000</v>
      </c>
      <c r="F32" s="63">
        <v>390000</v>
      </c>
      <c r="G32" s="63">
        <v>0</v>
      </c>
      <c r="H32" s="63">
        <v>0</v>
      </c>
      <c r="I32" s="64" t="s">
        <v>13</v>
      </c>
    </row>
    <row r="33" spans="1:9" ht="19.5" customHeight="1" thickBot="1" x14ac:dyDescent="0.35">
      <c r="A33" s="60" t="s">
        <v>54</v>
      </c>
      <c r="B33" s="43"/>
      <c r="C33" s="43"/>
      <c r="D33" s="44">
        <f>SUM(D29:D32)</f>
        <v>2160000</v>
      </c>
      <c r="E33" s="40">
        <v>1080000</v>
      </c>
      <c r="F33" s="40">
        <f>SUM(F29:F32)</f>
        <v>950000</v>
      </c>
      <c r="G33" s="57">
        <f>SUM(G29:G32)</f>
        <v>70000</v>
      </c>
      <c r="H33" s="40"/>
      <c r="I33" s="39"/>
    </row>
    <row r="35" spans="1:9" ht="15" thickBot="1" x14ac:dyDescent="0.35">
      <c r="G35" s="85"/>
    </row>
    <row r="36" spans="1:9" ht="15" thickBot="1" x14ac:dyDescent="0.35">
      <c r="B36" s="119" t="s">
        <v>63</v>
      </c>
      <c r="C36" s="120" t="s">
        <v>64</v>
      </c>
      <c r="G36" s="85"/>
    </row>
    <row r="37" spans="1:9" x14ac:dyDescent="0.3">
      <c r="B37" s="117" t="s">
        <v>65</v>
      </c>
      <c r="C37" s="118">
        <f>G6</f>
        <v>2032560</v>
      </c>
    </row>
    <row r="38" spans="1:9" ht="15" thickBot="1" x14ac:dyDescent="0.35">
      <c r="B38" s="115" t="s">
        <v>66</v>
      </c>
      <c r="C38" s="116">
        <f>G16+G24+G33</f>
        <v>3484939</v>
      </c>
    </row>
    <row r="39" spans="1:9" ht="15" thickBot="1" x14ac:dyDescent="0.35">
      <c r="B39" s="110"/>
      <c r="C39" s="111"/>
    </row>
    <row r="40" spans="1:9" x14ac:dyDescent="0.3">
      <c r="B40" s="112" t="s">
        <v>68</v>
      </c>
      <c r="C40" s="121">
        <v>18937000</v>
      </c>
      <c r="D40" s="138">
        <f>C40-C42</f>
        <v>17043300</v>
      </c>
      <c r="E40" t="s">
        <v>79</v>
      </c>
    </row>
    <row r="41" spans="1:9" x14ac:dyDescent="0.3">
      <c r="B41" s="113" t="s">
        <v>67</v>
      </c>
      <c r="C41" s="114">
        <f>C37+C38</f>
        <v>5517499</v>
      </c>
    </row>
    <row r="42" spans="1:9" ht="15" thickBot="1" x14ac:dyDescent="0.35">
      <c r="B42" s="122" t="s">
        <v>69</v>
      </c>
      <c r="C42" s="123">
        <v>1893700</v>
      </c>
    </row>
    <row r="43" spans="1:9" ht="15" thickBot="1" x14ac:dyDescent="0.35">
      <c r="B43" s="124" t="s">
        <v>70</v>
      </c>
      <c r="C43" s="125">
        <f>C40-C41-C42</f>
        <v>11525801</v>
      </c>
    </row>
  </sheetData>
  <mergeCells count="8">
    <mergeCell ref="A1:I1"/>
    <mergeCell ref="A12:A15"/>
    <mergeCell ref="A21:A23"/>
    <mergeCell ref="A29:A32"/>
    <mergeCell ref="A27:I27"/>
    <mergeCell ref="A3:A5"/>
    <mergeCell ref="A10:I10"/>
    <mergeCell ref="A19:I19"/>
  </mergeCells>
  <pageMargins left="0.70866141732283472" right="0.70866141732283472" top="0.78740157480314965" bottom="0.78740157480314965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B3D7F-D979-4142-8760-2B8CA210189B}">
  <sheetPr>
    <pageSetUpPr fitToPage="1"/>
  </sheetPr>
  <dimension ref="A1:K15"/>
  <sheetViews>
    <sheetView tabSelected="1" topLeftCell="A4" zoomScale="79" zoomScaleNormal="79" workbookViewId="0">
      <selection activeCell="K9" sqref="K9"/>
    </sheetView>
  </sheetViews>
  <sheetFormatPr defaultColWidth="8.88671875" defaultRowHeight="14.4" x14ac:dyDescent="0.3"/>
  <cols>
    <col min="1" max="1" width="26.5546875" style="1" customWidth="1"/>
    <col min="2" max="11" width="22.6640625" style="1" customWidth="1"/>
    <col min="12" max="223" width="15" style="1" customWidth="1"/>
    <col min="224" max="16384" width="8.88671875" style="1"/>
  </cols>
  <sheetData>
    <row r="1" spans="1:11" ht="63" thickBot="1" x14ac:dyDescent="0.35">
      <c r="A1" s="105" t="s">
        <v>0</v>
      </c>
      <c r="B1" s="106" t="s">
        <v>62</v>
      </c>
      <c r="C1" s="107" t="s">
        <v>71</v>
      </c>
      <c r="D1" s="107" t="s">
        <v>74</v>
      </c>
      <c r="E1" s="108" t="s">
        <v>9</v>
      </c>
      <c r="F1" s="108" t="s">
        <v>73</v>
      </c>
      <c r="G1" s="108" t="s">
        <v>72</v>
      </c>
      <c r="H1" s="146" t="s">
        <v>75</v>
      </c>
      <c r="I1" s="136" t="s">
        <v>76</v>
      </c>
      <c r="J1" s="136" t="s">
        <v>77</v>
      </c>
      <c r="K1" s="128" t="s">
        <v>10</v>
      </c>
    </row>
    <row r="2" spans="1:11" ht="54" customHeight="1" x14ac:dyDescent="0.3">
      <c r="A2" s="96" t="s">
        <v>1</v>
      </c>
      <c r="B2" s="91">
        <v>2075000</v>
      </c>
      <c r="C2" s="90">
        <v>2032560</v>
      </c>
      <c r="D2" s="90">
        <v>0</v>
      </c>
      <c r="E2" s="89">
        <f>B2-C2-D2</f>
        <v>42440</v>
      </c>
      <c r="F2" s="139">
        <f>E2</f>
        <v>42440</v>
      </c>
      <c r="G2" s="167">
        <v>1893700</v>
      </c>
      <c r="H2" s="131">
        <v>0</v>
      </c>
      <c r="I2" s="147">
        <v>0</v>
      </c>
      <c r="J2" s="132">
        <v>0</v>
      </c>
      <c r="K2" s="133" t="s">
        <v>11</v>
      </c>
    </row>
    <row r="3" spans="1:11" ht="54" customHeight="1" x14ac:dyDescent="0.3">
      <c r="A3" s="97" t="s">
        <v>2</v>
      </c>
      <c r="B3" s="92">
        <v>3000000</v>
      </c>
      <c r="C3" s="8">
        <v>0</v>
      </c>
      <c r="D3" s="8">
        <v>0</v>
      </c>
      <c r="E3" s="9">
        <f t="shared" ref="E3:E4" si="0">B3-C3-D3</f>
        <v>3000000</v>
      </c>
      <c r="F3" s="140">
        <f>E3</f>
        <v>3000000</v>
      </c>
      <c r="G3" s="168"/>
      <c r="H3" s="126">
        <v>0</v>
      </c>
      <c r="I3" s="8">
        <v>0</v>
      </c>
      <c r="J3" s="129">
        <v>0</v>
      </c>
      <c r="K3" s="101" t="s">
        <v>78</v>
      </c>
    </row>
    <row r="4" spans="1:11" ht="54" customHeight="1" x14ac:dyDescent="0.3">
      <c r="A4" s="98" t="s">
        <v>3</v>
      </c>
      <c r="B4" s="93">
        <v>4000000</v>
      </c>
      <c r="C4" s="6">
        <v>0</v>
      </c>
      <c r="D4" s="6">
        <v>0</v>
      </c>
      <c r="E4" s="7">
        <f t="shared" si="0"/>
        <v>4000000</v>
      </c>
      <c r="F4" s="140">
        <f>E4</f>
        <v>4000000</v>
      </c>
      <c r="G4" s="168"/>
      <c r="H4" s="127">
        <v>0</v>
      </c>
      <c r="I4" s="6">
        <v>0</v>
      </c>
      <c r="J4" s="130">
        <v>0</v>
      </c>
      <c r="K4" s="102" t="s">
        <v>78</v>
      </c>
    </row>
    <row r="5" spans="1:11" ht="58.2" customHeight="1" x14ac:dyDescent="0.3">
      <c r="A5" s="97" t="s">
        <v>4</v>
      </c>
      <c r="B5" s="92">
        <v>4000000</v>
      </c>
      <c r="C5" s="8">
        <v>0</v>
      </c>
      <c r="D5" s="8">
        <v>2595342</v>
      </c>
      <c r="E5" s="9">
        <f>B5-C5-D5</f>
        <v>1404658</v>
      </c>
      <c r="F5" s="140">
        <f>E5</f>
        <v>1404658</v>
      </c>
      <c r="G5" s="168"/>
      <c r="H5" s="126">
        <v>0</v>
      </c>
      <c r="I5" s="8">
        <v>0</v>
      </c>
      <c r="J5" s="129">
        <v>0</v>
      </c>
      <c r="K5" s="101" t="s">
        <v>11</v>
      </c>
    </row>
    <row r="6" spans="1:11" ht="35.4" customHeight="1" x14ac:dyDescent="0.3">
      <c r="A6" s="98" t="s">
        <v>5</v>
      </c>
      <c r="B6" s="93">
        <v>4000000</v>
      </c>
      <c r="C6" s="6">
        <v>0</v>
      </c>
      <c r="D6" s="6">
        <v>819597</v>
      </c>
      <c r="E6" s="7">
        <f>B6-C6-D6</f>
        <v>3180403</v>
      </c>
      <c r="F6" s="141">
        <v>0</v>
      </c>
      <c r="G6" s="168"/>
      <c r="H6" s="127">
        <f>E6</f>
        <v>3180403</v>
      </c>
      <c r="I6" s="6">
        <f>H6</f>
        <v>3180403</v>
      </c>
      <c r="J6" s="130">
        <v>0</v>
      </c>
      <c r="K6" s="102" t="s">
        <v>76</v>
      </c>
    </row>
    <row r="7" spans="1:11" ht="84" customHeight="1" x14ac:dyDescent="0.3">
      <c r="A7" s="97" t="s">
        <v>6</v>
      </c>
      <c r="B7" s="92">
        <v>1000000</v>
      </c>
      <c r="C7" s="8">
        <v>0</v>
      </c>
      <c r="D7" s="8">
        <v>70000</v>
      </c>
      <c r="E7" s="9">
        <f>B7-C7-D7</f>
        <v>930000</v>
      </c>
      <c r="F7" s="141">
        <v>0</v>
      </c>
      <c r="G7" s="168"/>
      <c r="H7" s="126">
        <f>E7</f>
        <v>930000</v>
      </c>
      <c r="I7" s="8">
        <f>H7</f>
        <v>930000</v>
      </c>
      <c r="J7" s="129">
        <v>0</v>
      </c>
      <c r="K7" s="101" t="s">
        <v>76</v>
      </c>
    </row>
    <row r="8" spans="1:11" ht="54" customHeight="1" x14ac:dyDescent="0.3">
      <c r="A8" s="98" t="s">
        <v>7</v>
      </c>
      <c r="B8" s="93">
        <v>862000</v>
      </c>
      <c r="C8" s="6">
        <v>0</v>
      </c>
      <c r="D8" s="6">
        <v>0</v>
      </c>
      <c r="E8" s="7">
        <f>B8-C8-D8</f>
        <v>862000</v>
      </c>
      <c r="F8" s="140">
        <f>E8</f>
        <v>862000</v>
      </c>
      <c r="G8" s="168"/>
      <c r="H8" s="127">
        <v>0</v>
      </c>
      <c r="I8" s="6">
        <v>0</v>
      </c>
      <c r="J8" s="130">
        <v>0</v>
      </c>
      <c r="K8" s="102" t="s">
        <v>78</v>
      </c>
    </row>
    <row r="9" spans="1:11" ht="54" customHeight="1" x14ac:dyDescent="0.3">
      <c r="A9" s="99" t="s">
        <v>12</v>
      </c>
      <c r="B9" s="94">
        <v>0</v>
      </c>
      <c r="C9" s="10">
        <v>0</v>
      </c>
      <c r="D9" s="10">
        <v>0</v>
      </c>
      <c r="E9" s="10">
        <v>0</v>
      </c>
      <c r="F9" s="86">
        <f>SUM(F2:F8)</f>
        <v>9309098</v>
      </c>
      <c r="G9" s="168"/>
      <c r="H9" s="142">
        <f>F9-G2</f>
        <v>7415398</v>
      </c>
      <c r="I9" s="148">
        <v>0</v>
      </c>
      <c r="J9" s="143">
        <f>H9</f>
        <v>7415398</v>
      </c>
      <c r="K9" s="103" t="s">
        <v>77</v>
      </c>
    </row>
    <row r="10" spans="1:11" ht="54" customHeight="1" thickBot="1" x14ac:dyDescent="0.35">
      <c r="A10" s="100" t="s">
        <v>8</v>
      </c>
      <c r="B10" s="95">
        <f>SUM(B2:B9)</f>
        <v>18937000</v>
      </c>
      <c r="C10" s="88">
        <f>SUM(C2:C9)</f>
        <v>2032560</v>
      </c>
      <c r="D10" s="88">
        <f>SUM(D2:D9)</f>
        <v>3484939</v>
      </c>
      <c r="E10" s="87">
        <f>SUM(E2:E9)</f>
        <v>13419501</v>
      </c>
      <c r="F10" s="87"/>
      <c r="G10" s="169"/>
      <c r="H10" s="144">
        <f>SUM(H2:H9)</f>
        <v>11525801</v>
      </c>
      <c r="I10" s="149">
        <f>I6+I7</f>
        <v>4110403</v>
      </c>
      <c r="J10" s="145">
        <f>H10-I10</f>
        <v>7415398</v>
      </c>
      <c r="K10" s="104"/>
    </row>
    <row r="11" spans="1:11" x14ac:dyDescent="0.3">
      <c r="B11" s="5"/>
      <c r="C11" s="2"/>
      <c r="D11" s="2"/>
      <c r="G11" s="2"/>
      <c r="H11" s="2"/>
      <c r="I11" s="134"/>
      <c r="J11" s="135"/>
    </row>
    <row r="12" spans="1:11" x14ac:dyDescent="0.3">
      <c r="A12" s="3"/>
      <c r="B12" s="4"/>
    </row>
    <row r="13" spans="1:11" x14ac:dyDescent="0.3">
      <c r="A13" s="3"/>
      <c r="B13" s="4"/>
      <c r="D13" s="4"/>
      <c r="J13" s="137"/>
    </row>
    <row r="14" spans="1:11" x14ac:dyDescent="0.3">
      <c r="A14" s="3"/>
    </row>
    <row r="15" spans="1:11" x14ac:dyDescent="0.3">
      <c r="A15" s="3"/>
      <c r="E15" s="11"/>
      <c r="F15" s="11"/>
    </row>
  </sheetData>
  <mergeCells count="1">
    <mergeCell ref="G2:G10"/>
  </mergeCells>
  <pageMargins left="0.7" right="0.7" top="0.78740157499999996" bottom="0.78740157499999996" header="0.3" footer="0.3"/>
  <pageSetup paperSize="8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PRV_projekty</vt:lpstr>
      <vt:lpstr>PRV_čerpání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Gollová Dita</dc:creator>
  <cp:lastModifiedBy>Balcar Jéňa</cp:lastModifiedBy>
  <cp:lastPrinted>2020-03-11T10:10:47Z</cp:lastPrinted>
  <dcterms:created xsi:type="dcterms:W3CDTF">2019-04-15T11:41:25Z</dcterms:created>
  <dcterms:modified xsi:type="dcterms:W3CDTF">2020-06-10T06:57:38Z</dcterms:modified>
</cp:coreProperties>
</file>